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0" yWindow="1365" windowWidth="18000" windowHeight="10230" activeTab="2"/>
  </bookViews>
  <sheets>
    <sheet name="Oceniający 1" sheetId="2" r:id="rId1"/>
    <sheet name="Oceniający 2" sheetId="5" r:id="rId2"/>
    <sheet name="Karta inf. dla Wnioskodawcy" sheetId="6" r:id="rId3"/>
    <sheet name="wynik oceny" sheetId="4" r:id="rId4"/>
  </sheets>
  <externalReferences>
    <externalReference r:id="rId5"/>
  </externalReferences>
  <definedNames>
    <definedName name="_ftn1" localSheetId="2">'Karta inf. dla Wnioskodawcy'!#REF!</definedName>
    <definedName name="_ftnref1" localSheetId="2">'Karta inf. dla Wnioskodawcy'!#REF!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2">'Karta inf. dla Wnioskodawcy'!$A$1:$N$113</definedName>
    <definedName name="_xlnm.Print_Area" localSheetId="3">'wynik oceny'!$A$1:$E$33</definedName>
    <definedName name="OLE_LINK1" localSheetId="2">'Karta inf. dla Wnioskodawcy'!#REF!</definedName>
    <definedName name="slownie" localSheetId="2">#REF!</definedName>
    <definedName name="slownie">#REF!</definedName>
  </definedNames>
  <calcPr calcId="125725"/>
</workbook>
</file>

<file path=xl/calcChain.xml><?xml version="1.0" encoding="utf-8"?>
<calcChain xmlns="http://schemas.openxmlformats.org/spreadsheetml/2006/main">
  <c r="J61" i="2"/>
  <c r="A93" i="6"/>
  <c r="A95" s="1"/>
  <c r="A97" s="1"/>
  <c r="A99" s="1"/>
  <c r="A100" s="1"/>
  <c r="A101" s="1"/>
  <c r="A102" s="1"/>
  <c r="G80"/>
  <c r="G81"/>
  <c r="G82"/>
  <c r="G83"/>
  <c r="G84"/>
  <c r="G85"/>
  <c r="G86"/>
  <c r="G79"/>
  <c r="B80" l="1"/>
  <c r="B81"/>
  <c r="B82"/>
  <c r="B83"/>
  <c r="B84"/>
  <c r="B85"/>
  <c r="B86"/>
  <c r="B79"/>
  <c r="A73" i="5" l="1"/>
  <c r="A75" s="1"/>
  <c r="A77" s="1"/>
  <c r="A79" s="1"/>
  <c r="A80" s="1"/>
  <c r="A81" s="1"/>
  <c r="A82" s="1"/>
  <c r="J65"/>
  <c r="J64"/>
  <c r="J63"/>
  <c r="J62"/>
  <c r="J61"/>
  <c r="J60"/>
  <c r="J59"/>
  <c r="A59"/>
  <c r="A60" s="1"/>
  <c r="A61" s="1"/>
  <c r="A62" s="1"/>
  <c r="A63" s="1"/>
  <c r="A64" s="1"/>
  <c r="A65" s="1"/>
  <c r="J58"/>
  <c r="A35"/>
  <c r="A36" s="1"/>
  <c r="A37" s="1"/>
  <c r="A38" s="1"/>
  <c r="A39" s="1"/>
  <c r="A40" s="1"/>
  <c r="D6"/>
  <c r="A72" i="2"/>
  <c r="A74" s="1"/>
  <c r="A76" s="1"/>
  <c r="A78" s="1"/>
  <c r="A79" s="1"/>
  <c r="A80" s="1"/>
  <c r="A81" s="1"/>
  <c r="B21" i="4" l="1"/>
  <c r="B20"/>
  <c r="C56" i="6"/>
  <c r="C55"/>
  <c r="D12" l="1"/>
  <c r="C11" i="4" s="1"/>
  <c r="D8" i="5"/>
  <c r="D9" i="6" s="1"/>
  <c r="D9" i="5"/>
  <c r="D10" i="6" s="1"/>
  <c r="C9" i="4" s="1"/>
  <c r="D10" i="5"/>
  <c r="D11" i="6" s="1"/>
  <c r="C10" i="4" s="1"/>
  <c r="D12" i="5"/>
  <c r="D13" i="6" s="1"/>
  <c r="D7" i="5"/>
  <c r="D8" i="6" s="1"/>
  <c r="C54"/>
  <c r="C57"/>
  <c r="C58"/>
  <c r="C59"/>
  <c r="C53"/>
  <c r="B54"/>
  <c r="B55"/>
  <c r="B56"/>
  <c r="B57"/>
  <c r="B58"/>
  <c r="B59"/>
  <c r="B53"/>
  <c r="A54"/>
  <c r="A55" s="1"/>
  <c r="A56" s="1"/>
  <c r="A57" s="1"/>
  <c r="A58" s="1"/>
  <c r="A59" s="1"/>
  <c r="A60" s="1"/>
  <c r="E80"/>
  <c r="F80"/>
  <c r="E81"/>
  <c r="F81"/>
  <c r="E82"/>
  <c r="F82"/>
  <c r="E83"/>
  <c r="F83"/>
  <c r="E84"/>
  <c r="F84"/>
  <c r="E85"/>
  <c r="F85"/>
  <c r="E86"/>
  <c r="F86"/>
  <c r="F79"/>
  <c r="E79"/>
  <c r="I80"/>
  <c r="J80" s="1"/>
  <c r="I81"/>
  <c r="J81" s="1"/>
  <c r="I82"/>
  <c r="J82" s="1"/>
  <c r="I83"/>
  <c r="J83" s="1"/>
  <c r="I84"/>
  <c r="J84" s="1"/>
  <c r="I85"/>
  <c r="J85" s="1"/>
  <c r="I86"/>
  <c r="J86" s="1"/>
  <c r="I79"/>
  <c r="J79" s="1"/>
  <c r="H80"/>
  <c r="H81"/>
  <c r="H82"/>
  <c r="H83"/>
  <c r="H84"/>
  <c r="H85"/>
  <c r="H86"/>
  <c r="H79"/>
  <c r="H87" s="1"/>
  <c r="A80"/>
  <c r="A81" s="1"/>
  <c r="A82" s="1"/>
  <c r="A83" s="1"/>
  <c r="A84" s="1"/>
  <c r="A85" s="1"/>
  <c r="A86" s="1"/>
  <c r="J64" i="2"/>
  <c r="J63"/>
  <c r="J62"/>
  <c r="J59"/>
  <c r="J60"/>
  <c r="J58"/>
  <c r="J57"/>
  <c r="D5" i="6"/>
  <c r="D6"/>
  <c r="B3" i="4" s="1"/>
  <c r="E5" i="6"/>
  <c r="E6"/>
  <c r="C3" i="4" s="1"/>
  <c r="E7" i="6"/>
  <c r="C4" i="4" s="1"/>
  <c r="D4" i="6"/>
  <c r="B1" i="4" s="1"/>
  <c r="E4" i="6"/>
  <c r="C1" i="4" s="1"/>
  <c r="C104" i="6"/>
  <c r="A104"/>
  <c r="C88"/>
  <c r="B88"/>
  <c r="C73"/>
  <c r="B73"/>
  <c r="C67"/>
  <c r="B67"/>
  <c r="C33"/>
  <c r="B33"/>
  <c r="D20"/>
  <c r="A17"/>
  <c r="F15"/>
  <c r="E15"/>
  <c r="A15"/>
  <c r="B13"/>
  <c r="A12" i="4" s="1"/>
  <c r="C5" l="1"/>
  <c r="C7"/>
  <c r="C8"/>
  <c r="C6"/>
  <c r="D18" i="6"/>
  <c r="D17"/>
  <c r="C2" i="4"/>
  <c r="C17" i="6"/>
  <c r="B2" i="4"/>
  <c r="J87" i="6"/>
  <c r="H109" s="1"/>
  <c r="D90" i="5"/>
  <c r="B68"/>
  <c r="H66"/>
  <c r="B50"/>
  <c r="B47"/>
  <c r="B33"/>
  <c r="D33" s="1"/>
  <c r="E33" s="1"/>
  <c r="F33" s="1"/>
  <c r="G33" s="1"/>
  <c r="H33" s="1"/>
  <c r="I33" s="1"/>
  <c r="J33" s="1"/>
  <c r="B19"/>
  <c r="D19" s="1"/>
  <c r="E19" s="1"/>
  <c r="F19" s="1"/>
  <c r="G19" s="1"/>
  <c r="H19" s="1"/>
  <c r="I19" s="1"/>
  <c r="J19" s="1"/>
  <c r="I13"/>
  <c r="D89" i="2"/>
  <c r="J66" i="5" l="1"/>
  <c r="E21" i="4" s="1"/>
  <c r="B67" i="2"/>
  <c r="H65"/>
  <c r="A58"/>
  <c r="A59" s="1"/>
  <c r="A60" s="1"/>
  <c r="A61" s="1"/>
  <c r="B49"/>
  <c r="B46"/>
  <c r="B32"/>
  <c r="D32" s="1"/>
  <c r="E32" s="1"/>
  <c r="F32" s="1"/>
  <c r="G32" s="1"/>
  <c r="H32" s="1"/>
  <c r="I32" s="1"/>
  <c r="J32" s="1"/>
  <c r="B18"/>
  <c r="D18" s="1"/>
  <c r="E18" s="1"/>
  <c r="F18" s="1"/>
  <c r="G18" s="1"/>
  <c r="H18" s="1"/>
  <c r="I18" s="1"/>
  <c r="J18" s="1"/>
  <c r="A34"/>
  <c r="A35" s="1"/>
  <c r="A36" s="1"/>
  <c r="A37" s="1"/>
  <c r="A38" s="1"/>
  <c r="A39" s="1"/>
  <c r="I12"/>
  <c r="A62" l="1"/>
  <c r="A63" s="1"/>
  <c r="A64" s="1"/>
  <c r="J65"/>
  <c r="E20" i="4" s="1"/>
</calcChain>
</file>

<file path=xl/sharedStrings.xml><?xml version="1.0" encoding="utf-8"?>
<sst xmlns="http://schemas.openxmlformats.org/spreadsheetml/2006/main" count="525" uniqueCount="229">
  <si>
    <t>PRIORYTET INWESTYCYJNY:</t>
  </si>
  <si>
    <t>OŚ PRIORYTETOWA:</t>
  </si>
  <si>
    <t>DZIAŁANIE:</t>
  </si>
  <si>
    <t xml:space="preserve">Typ projektu: </t>
  </si>
  <si>
    <t xml:space="preserve">Wnioskodawca: </t>
  </si>
  <si>
    <t xml:space="preserve">Tytuł projektu: </t>
  </si>
  <si>
    <t>Koszty kwalifikowalne:</t>
  </si>
  <si>
    <t xml:space="preserve">Wnioskowana kwota dofinansowania: </t>
  </si>
  <si>
    <t xml:space="preserve">Wartość całkowita projektu:
</t>
  </si>
  <si>
    <t>KARTA PONOWNEJ OCENY MERYTORYCZNEJ 
WNIOSKU O DOFINANSOWANIE 
W RAMACH RPOWŚ 2014-2020</t>
  </si>
  <si>
    <t>w tym EFRR:</t>
  </si>
  <si>
    <r>
      <t>Inwestycje w infrastrukturę zdrowotną i społeczną, które przyczyniają się do rozwoju krajowego, regionalnego i lokalnego, zmniejszania nierówności w zakresie stanu zdrowia, promowanie włączenia społecznego poprzez lepszy dostęp do usług społecznych, kulturalnych i</t>
    </r>
    <r>
      <rPr>
        <sz val="16"/>
        <color theme="1"/>
        <rFont val="Calibri"/>
        <family val="2"/>
        <charset val="238"/>
        <scheme val="minor"/>
      </rPr>
      <t> rekreacyjnych, oraz przejścia z</t>
    </r>
    <r>
      <rPr>
        <sz val="16"/>
        <color theme="1"/>
        <rFont val="Czcionka tekstu podstawowego"/>
        <charset val="238"/>
      </rPr>
      <t> </t>
    </r>
    <r>
      <rPr>
        <sz val="16"/>
        <color theme="1"/>
        <rFont val="Calibri"/>
        <family val="2"/>
        <charset val="238"/>
        <scheme val="minor"/>
      </rPr>
      <t>usług instytucjonalnych na usługi na poziomie społeczności lokalnych</t>
    </r>
  </si>
  <si>
    <t xml:space="preserve">9a: </t>
  </si>
  <si>
    <t>Sprawne usługi publiczne</t>
  </si>
  <si>
    <t xml:space="preserve">7. </t>
  </si>
  <si>
    <t>Infrastruktura zdrowotna i społeczna</t>
  </si>
  <si>
    <t xml:space="preserve">7.3:  </t>
  </si>
  <si>
    <t>Data złożenia 
do Sekretariatu Naboru Wniosków:</t>
  </si>
  <si>
    <t>OCENA MERYTORYCZNA</t>
  </si>
  <si>
    <t xml:space="preserve">KRYTERIA DOPUSZCZAJĄCE OGÓLNE </t>
  </si>
  <si>
    <t>(Niespełnienie co najmniej jednego z wymienionych poniżej kryteriów powoduje odrzucenie projektu)</t>
  </si>
  <si>
    <t>Lp.</t>
  </si>
  <si>
    <t xml:space="preserve">Nazwa kryterium </t>
  </si>
  <si>
    <t>Definicja kryterium (informacja o zasadach oceny)</t>
  </si>
  <si>
    <t>Tak</t>
  </si>
  <si>
    <t>Nie</t>
  </si>
  <si>
    <t>Nie 
dotyczy</t>
  </si>
  <si>
    <t>Wynik oceny 
pierwotnej</t>
  </si>
  <si>
    <t>Wynik oceny 
ponownej</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</si>
  <si>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</si>
  <si>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</si>
  <si>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</si>
  <si>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</si>
  <si>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Właściwie przygotowana analiza finansowa i/lub ekonomiczna projektu</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</si>
  <si>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</si>
  <si>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</si>
  <si>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</si>
  <si>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</si>
  <si>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MIiR i IZ RPOWŚ). </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</si>
  <si>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t>
  </si>
  <si>
    <t>Poprawność przeprowadzenia procedury Oceny Oddziaływania na Środowisko (OOŚ)</t>
  </si>
  <si>
    <r>
      <t>Przy ocenie kryterium pod uwagę brana będzie w szczególności zgodność projektu z zapisami Umowy Partnerstwa, z</t>
    </r>
    <r>
      <rPr>
        <sz val="12"/>
        <rFont val="Czcionka tekstu podstawowego"/>
        <charset val="238"/>
      </rPr>
      <t> </t>
    </r>
    <r>
      <rPr>
        <sz val="12"/>
        <rFont val="Calibri"/>
        <family val="2"/>
        <charset val="238"/>
        <scheme val="minor"/>
      </rPr>
      <t>zapisami RPOWŚ 2014-2020, z zapisami SZOOP 2014-2020 oraz z wymogami Regulaminu konkursu.</t>
    </r>
  </si>
  <si>
    <r>
      <t>W kryterium tym badana będzie w szczególności prawidłowość przeprowadzenia procedury OOŚ zgodnie z</t>
    </r>
    <r>
      <rPr>
        <sz val="12"/>
        <rFont val="Czcionka tekstu podstawowego"/>
        <charset val="238"/>
      </rPr>
      <t> </t>
    </r>
    <r>
      <rPr>
        <sz val="12"/>
        <rFont val="Calibri"/>
        <family val="2"/>
        <charset val="238"/>
        <scheme val="minor"/>
      </rPr>
      <t>obowiązującymi przepisami prawa w tym zakresie (tj. m.in. Ustawą OOŚ, Ustawą Prawo ochrony środowiska, Ustawą Prawo wodne, Rozporządzeniem OOŚ).</t>
    </r>
  </si>
  <si>
    <t xml:space="preserve">KRYTERIA DOPUSZCZAJĄCE SEKTOROWE </t>
  </si>
  <si>
    <t>Wynik oceny dopuszczającej</t>
  </si>
  <si>
    <t>TAK</t>
  </si>
  <si>
    <t>NIE</t>
  </si>
  <si>
    <t>1.</t>
  </si>
  <si>
    <t xml:space="preserve">Przekazanie projektu do oceny punktowej </t>
  </si>
  <si>
    <t>2.</t>
  </si>
  <si>
    <t>Wniosek wraz z dokumentacją zostaje przekazany do powtórnej oceny formalnej</t>
  </si>
  <si>
    <t>3.</t>
  </si>
  <si>
    <t>Odrzucenie projektu z powodu niespełnienia kryteriów dopuszczających ogólnych</t>
  </si>
  <si>
    <t>4.</t>
  </si>
  <si>
    <t>Odrzucenie projektu z powodu niespełnienia kryteriów  dopuszczających sektorowych</t>
  </si>
  <si>
    <t xml:space="preserve">[1] </t>
  </si>
  <si>
    <t xml:space="preserve">Projekt o charakterze nieinfrastrukturalnym należy rozumieć jako projekt zakupowy, szkoleniowy, edukacyjny, reklamowy, badawczy, który nie powoduje ingerencji w środowisku lub nie polega na przekształceniu terenu lub zmianie jego wykorzystywania.  </t>
  </si>
  <si>
    <t>Data:</t>
  </si>
  <si>
    <r>
      <t xml:space="preserve">W przypadku pozytywnej oceny pierwotnej </t>
    </r>
    <r>
      <rPr>
        <sz val="11"/>
        <color theme="1"/>
        <rFont val="Czcionka tekstu podstawowego"/>
        <charset val="238"/>
      </rPr>
      <t>–</t>
    </r>
    <r>
      <rPr>
        <sz val="11"/>
        <color theme="1"/>
        <rFont val="Czcionka tekstu podstawowego"/>
        <family val="2"/>
        <charset val="238"/>
      </rPr>
      <t xml:space="preserve"> wynik oceny powtórenej należy powielić z oceny pierwotnej</t>
    </r>
  </si>
  <si>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</si>
  <si>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r>
      <t>Przy ocenie projektu weryfikacji podlegać będzie w szczególności metodologia i poprawność sporządzenia analiz w oparciu o obowiązujące przepisy prawa w tym zakresie (np. m.in. Ustawa o rachunkowości) i wytyczne (m.in. wytyczne MIiR w zakresie zagadnień związanych z</t>
    </r>
    <r>
      <rPr>
        <sz val="12"/>
        <rFont val="Czcionka tekstu podstawowego"/>
        <charset val="238"/>
      </rPr>
      <t> </t>
    </r>
    <r>
      <rPr>
        <sz val="12"/>
        <rFont val="Calibri"/>
        <family val="2"/>
        <charset val="238"/>
        <scheme val="minor"/>
      </rPr>
      <t>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r>
  </si>
  <si>
    <r>
      <t>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t>
    </r>
    <r>
      <rPr>
        <sz val="12"/>
        <rFont val="Czcionka tekstu podstawowego"/>
        <charset val="238"/>
      </rPr>
      <t> </t>
    </r>
    <r>
      <rPr>
        <sz val="12"/>
        <rFont val="Calibri"/>
        <family val="2"/>
        <charset val="238"/>
        <scheme val="minor"/>
      </rPr>
      <t xml:space="preserve">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r>
  </si>
  <si>
    <t xml:space="preserve"> Uwagi do oceny dopuszczającej ogólnej/sektorowej:</t>
  </si>
  <si>
    <t>Na II etapie oceny merytorycznej karta kończy się w tym miejscu</t>
  </si>
  <si>
    <t>Podpis  Oceniającego:
……………………………………….</t>
  </si>
  <si>
    <t>KRYTERIA  PUNKTOWE</t>
  </si>
  <si>
    <t>Ocena ponowna projektu</t>
  </si>
  <si>
    <t>Kryterium</t>
  </si>
  <si>
    <t>Punktacja</t>
  </si>
  <si>
    <t>Waga</t>
  </si>
  <si>
    <t>Maks. Liczba pkt.</t>
  </si>
  <si>
    <t>Liczba punktów uzyskanych*</t>
  </si>
  <si>
    <t>przed zważeniem</t>
  </si>
  <si>
    <t>po zważeniu</t>
  </si>
  <si>
    <t>* punktacja z kryterium nie podlegającym ponownej ocenie jest automatycznie przepisywana do liczby punktów uzyskanych w danym kryterium w ramach ponownej oceny.</t>
  </si>
  <si>
    <t>(Nieuzyskanie co najmniej 60% maksymalnej liczby punktów powoduje odrzucenie projektu)</t>
  </si>
  <si>
    <t>Ocena 
pierwotna</t>
  </si>
  <si>
    <t>Liczba punktów uzyskanych npodst. kryterium nie podlegającym ponownej ocenie</t>
  </si>
  <si>
    <t xml:space="preserve">Liczba punktów wg kryterium podlegającego ponownej ocenie </t>
  </si>
  <si>
    <t>0-3</t>
  </si>
  <si>
    <t>0-4</t>
  </si>
  <si>
    <t>Strategiczne znaczenie projektu dla danego obszaru</t>
  </si>
  <si>
    <t>RAZEM</t>
  </si>
  <si>
    <t>Ewentualne 
uwagi 
oceniającego</t>
  </si>
  <si>
    <t xml:space="preserve">Instrukcja dokonywania oceny punktowej projektu </t>
  </si>
  <si>
    <t>Sposób oceny</t>
  </si>
  <si>
    <t>Uzasadnienie oceny punktowej:</t>
  </si>
  <si>
    <t>Proponowana kwota dofinansowania:</t>
  </si>
  <si>
    <t>słownie:</t>
  </si>
  <si>
    <t xml:space="preserve"> 
Podpis oceniającego:</t>
  </si>
  <si>
    <t>WYNIK PONOWNEJ OCENY* MERYTORYCZNEJ WNIOSKU O DOFINANSOWANIE W RAMACH RPOWŚ 2014-2020</t>
  </si>
  <si>
    <t>* ponowna ocena dotyczy przypadku konieczności dokonania powtórenej oceny w wyniku rozstrzygnięcia procedury odwoławczej</t>
  </si>
  <si>
    <t>Wartość całkowita projektu:</t>
  </si>
  <si>
    <t>Numer ewidencyjny wniosku:</t>
  </si>
  <si>
    <t>Data złożenia do Sekretariatu Naboru Wniosków</t>
  </si>
  <si>
    <t>DEKLARACJA POUFNOŚCI I BEZSTRONNOŚCI OCENIAJĄCEGO WNIOSEK</t>
  </si>
  <si>
    <t>Beneficjent :</t>
  </si>
  <si>
    <t xml:space="preserve">Osoba oceniająca projekt:  </t>
  </si>
  <si>
    <t xml:space="preserve">Imię: </t>
  </si>
  <si>
    <t>Nazwisko:</t>
  </si>
  <si>
    <t>Niniejszym oświadczam, że:</t>
  </si>
  <si>
    <t>        1)</t>
  </si>
  <si>
    <r>
      <t xml:space="preserve">Zapoznałem/zapoznałam się z Regulaminem Konkursu, Kryteriami wyboru projektów w ramach Regionalnego Programu Operacyjnego Województwa Świętokrzyskiego 2007-2013  i wszelkimi wytycznymi Instytucji Zarządzającej, dotyczącymi przeprowadzania oceny merytoryczno-technicznej projektów w ramach RPOWŚ na lata  2007-2013 dla Działania 4.2. </t>
    </r>
    <r>
      <rPr>
        <i/>
        <sz val="22"/>
        <rFont val="Calibri"/>
        <family val="2"/>
        <charset val="238"/>
        <scheme val="minor"/>
      </rPr>
      <t xml:space="preserve">Rozwój systemów lokalnej infrastruktury ochrony śrdowiska i energetycznej </t>
    </r>
    <r>
      <rPr>
        <sz val="22"/>
        <rFont val="Calibri"/>
        <family val="2"/>
        <charset val="238"/>
        <scheme val="minor"/>
      </rPr>
      <t xml:space="preserve">
</t>
    </r>
  </si>
  <si>
    <t>        2)</t>
  </si>
  <si>
    <t>Nie pozostaję w związku małżeńskim albo w stosunku pokrewieństwa lub powinowactwa w linii prostej, pokrewieństwa lub powinowactwa w linii bocznej do drugiego stopnia i nie jestem związany/a z tytułu przysposobienia, opieki, kurateli z podmiotem ubiegającym się o dofinansowanie, jego zastępcami prawnymi lub członkami władz osoby prawnej ubiegającej się o udzielenie dofinansowania. W przypadku stwierdzenia takiej zależności zobowiązuję się do niezwłocznego poinformowania o tym fakcie kierownika Oddziału Oceny Merytoryczno-Technicznej i wycofania się z oceny tego projektu,</t>
  </si>
  <si>
    <t>        3)</t>
  </si>
  <si>
    <t>Przed upływem trzech lat od daty rozpoczęcia posiedzenia komisji nie pozostawałem/łam w stosunku pracy lub zlecenia z podmiotem ubiegającym się o dofinansowanie ani nie byłem/łam członkiem władz osoby prawnej ubiegającej się o dofinansowanie. W przypadku stwierdzenia takiej zależności zobowiązuję się do niezwłocznego poinformowania o tym fakcie kierownika Oddziału Oceny Merytoryczno-Technicznej i wycofania się z oceny tego projektu,</t>
  </si>
  <si>
    <t>        4)</t>
  </si>
  <si>
    <t>Nie pozostaję z podmiotem ubiegającym się o dofinansowanie w takim stosunku prawnym lub faktycznym, że może to budzić uzasadnione wątpliwości, co do mojej bezstronności. W przypadku stwierdzenia takiej zależności zobowiązuję się do niezwłocznego poinformowania o tym fakcie kierownika Oddziału Oceny Merytoryczno-Technicznej i wycofania się z oceny tego projektu,</t>
  </si>
  <si>
    <t>        5)</t>
  </si>
  <si>
    <t>Zobowiązuję się, że będę wypełniać moje obowiązki w sposób uczciwy i sprawiedliwy, zgodnie z posiadaną wiedzą,</t>
  </si>
  <si>
    <t>        6)</t>
  </si>
  <si>
    <t>Zobowiązuje się również nie zatrzymywać kopii jakichkolwiek pisemnych lub elektronicznych informacji,</t>
  </si>
  <si>
    <t>        7)</t>
  </si>
  <si>
    <t>Zobowiązuję się do zachowania w tajemnicy i zaufaniu wszystkich informacji i dokumentów ujawnionych mi lub wytworzonych przeze mnie lub przygotowanych przeze mnie w trakcie oceny.</t>
  </si>
  <si>
    <t>Kielce, dnia</t>
  </si>
  <si>
    <t>Wynik oceny pierwotnej</t>
  </si>
  <si>
    <t>Wynik oceny ponownej</t>
  </si>
  <si>
    <t>W przypadku pozytywnej oceny pierwotnej - wynik oceny powtórnej należy powielić z oceny pierwotnej</t>
  </si>
  <si>
    <t>Nie dotyczy</t>
  </si>
  <si>
    <t xml:space="preserve">Adekwatność rodzaju wskaźników do typu projektu i realność ich wartości docelowych </t>
  </si>
  <si>
    <t>Uzasadnienie oceny (w przypadku odrzucenia projektu w trakcie oceny dopuszczającej ogólnej lub dopuszczającej sektorowej)</t>
  </si>
  <si>
    <t>Ewentualne uwagi oceniającego</t>
  </si>
  <si>
    <t>WYNIK OCENY DOPUSZCZAJĄCEJ OGÓLNEJ I DOPUSZCZAJĄCEJ SEKTOROWEJ:</t>
  </si>
  <si>
    <t>Pozytywny</t>
  </si>
  <si>
    <t>Negatywny</t>
  </si>
  <si>
    <t>WYNIK OCENY PUNKTOWEJ:</t>
  </si>
  <si>
    <t>Liczba punktów uzyskanych przez projekt:</t>
  </si>
  <si>
    <t>Proponowana kwota dofinansowania PLN:</t>
  </si>
  <si>
    <t>od</t>
  </si>
  <si>
    <t>do</t>
  </si>
  <si>
    <t>Punkty przed zważeniem</t>
  </si>
  <si>
    <t>Punkty po zważeniu</t>
  </si>
  <si>
    <t>Przedział punktacji</t>
  </si>
  <si>
    <t xml:space="preserve">Ocena pierwotna:
Liczba punktów uzyskanych 
wg kryteriów </t>
  </si>
  <si>
    <r>
      <rPr>
        <b/>
        <u/>
        <sz val="22"/>
        <rFont val="Calibri"/>
        <family val="2"/>
        <charset val="238"/>
        <scheme val="minor"/>
      </rPr>
      <t xml:space="preserve">podlegających </t>
    </r>
    <r>
      <rPr>
        <b/>
        <sz val="22"/>
        <rFont val="Calibri"/>
        <family val="2"/>
        <charset val="238"/>
        <scheme val="minor"/>
      </rPr>
      <t xml:space="preserve">ponownej ocenie </t>
    </r>
  </si>
  <si>
    <r>
      <t xml:space="preserve">WYNIK OCENY PUNKTOWEJ (średnia ocena członków KOP </t>
    </r>
    <r>
      <rPr>
        <b/>
        <sz val="36"/>
        <rFont val="Czcionka tekstu podstawowego"/>
        <charset val="238"/>
      </rPr>
      <t>—</t>
    </r>
    <r>
      <rPr>
        <b/>
        <sz val="14.4"/>
        <rFont val="Calibri"/>
        <family val="2"/>
        <charset val="238"/>
      </rPr>
      <t xml:space="preserve"> </t>
    </r>
    <r>
      <rPr>
        <b/>
        <sz val="36"/>
        <rFont val="Calibri"/>
        <family val="2"/>
        <charset val="238"/>
        <scheme val="minor"/>
      </rPr>
      <t>Zespołu Oceniającego)</t>
    </r>
  </si>
  <si>
    <r>
      <rPr>
        <b/>
        <u/>
        <sz val="22"/>
        <rFont val="Calibri"/>
        <family val="2"/>
        <charset val="238"/>
        <scheme val="minor"/>
      </rPr>
      <t>nie</t>
    </r>
    <r>
      <rPr>
        <b/>
        <sz val="22"/>
        <rFont val="Calibri"/>
        <family val="2"/>
        <charset val="238"/>
        <scheme val="minor"/>
      </rPr>
      <t xml:space="preserve"> podlegających ponownej ocenie</t>
    </r>
  </si>
  <si>
    <r>
      <t>Adekwatność rodzaju wskaźników do typu projektu i</t>
    </r>
    <r>
      <rPr>
        <b/>
        <sz val="22"/>
        <rFont val="Czcionka tekstu podstawowego"/>
        <charset val="238"/>
      </rPr>
      <t> </t>
    </r>
    <r>
      <rPr>
        <b/>
        <sz val="22"/>
        <rFont val="Calibri"/>
        <family val="2"/>
        <charset val="238"/>
        <scheme val="minor"/>
      </rPr>
      <t xml:space="preserve">realność ich wartości docelowych </t>
    </r>
  </si>
  <si>
    <t>Podpis  Oceniającego:
..............................................
……………………………………….</t>
  </si>
  <si>
    <t>xxx</t>
  </si>
  <si>
    <t>yyy</t>
  </si>
  <si>
    <t>Oceniający 1</t>
  </si>
  <si>
    <t>WYNIK PONOWNEJ OCENY PUNKTOWEJ:</t>
  </si>
  <si>
    <t>Imię i nazwisko oceniającego</t>
  </si>
  <si>
    <t>Oceniający 2</t>
  </si>
  <si>
    <t>Łączna liczba przyznanych punktów</t>
  </si>
  <si>
    <t>Średnia uzyskana punktacja</t>
  </si>
  <si>
    <t>Proponowana kwota dofinansowania w PLN:</t>
  </si>
  <si>
    <t>Po weryfikacji, potwierdzam zgodność danych</t>
  </si>
  <si>
    <t>Pole wypełniane w przypadku znacznej rozbieżności w ocenie, dokonanej przez  Oceniającego 1 i 2.</t>
  </si>
  <si>
    <r>
      <t>Przy ocenie kryterium pod uwagę brana będzie w szczególności zgodność projektu z</t>
    </r>
    <r>
      <rPr>
        <sz val="20"/>
        <rFont val="Czcionka tekstu podstawowego"/>
        <charset val="238"/>
      </rPr>
      <t> </t>
    </r>
    <r>
      <rPr>
        <sz val="20"/>
        <rFont val="Calibri"/>
        <family val="2"/>
        <charset val="238"/>
        <scheme val="minor"/>
      </rPr>
      <t>zapisami Umowy Partnerstwa, z zapisami RPOWŚ 2014-2020, z zapisami SZOOP 2014-2020 oraz z wymogami Regulaminu konkursu.</t>
    </r>
  </si>
  <si>
    <t>W kryterium tym badana będzie w szczególności prawidłowość przeprowadzenia procedury OOŚ zgodnie z obowiązującymi przepisami prawa w tym zakresie (tj. m.in. Ustawą OOŚ, Ustawą Prawo ochrony środowiska, Ustawą Prawo wodne, Rozporządzeniem OOŚ).</t>
  </si>
  <si>
    <r>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t>
    </r>
    <r>
      <rPr>
        <sz val="20"/>
        <rFont val="Czcionka tekstu podstawowego"/>
        <charset val="238"/>
      </rPr>
      <t> </t>
    </r>
    <r>
      <rPr>
        <sz val="20"/>
        <rFont val="Calibri"/>
        <family val="2"/>
        <charset val="238"/>
        <scheme val="minor"/>
      </rPr>
      <t xml:space="preserve">zapisami stosownych dokumentów dotyczących kwalifikowalności (m.in. wytyczne MIiR i IZ RPOWŚ). </t>
    </r>
  </si>
  <si>
    <t>WYNIK PONOWNEJ OCENY DOPUSZCZAJĄCEJ OGÓLNEJ 
I DOPUSZCZAJĄCEJ SEKTOROWEJ:</t>
  </si>
  <si>
    <t>jeden milion sto tysięcy dwieście złotych 00/100</t>
  </si>
  <si>
    <t>data:</t>
  </si>
  <si>
    <t>Imie i nazwisko Sekretarza KOP:</t>
  </si>
  <si>
    <t>...................</t>
  </si>
  <si>
    <t>Podpis:</t>
  </si>
  <si>
    <t>...................................</t>
  </si>
  <si>
    <t>1)</t>
  </si>
  <si>
    <t>Liczba punktów</t>
  </si>
  <si>
    <t>Inwestycje w infrastrukturę usług społecznych</t>
  </si>
  <si>
    <t>Data złożenia do Sekretariatu Naboru Wniosków:</t>
  </si>
  <si>
    <t>Czy projekt jest wykonalny z prawnego punktu widzenia?</t>
  </si>
  <si>
    <t>Czy projekt jest zgodny ze standardami wymaganymi przez  prawo (np. Ustawa o pomocy społecznej 
z dn. 12.03.2004 Dz.U. 2004 nr 64 poz. 593 z późn. zmianami, Ust. o opiece nad dziećmi w wieku do lat trzech z 4.02.2011, Dz.U. 2011 nr 45 poz. 235 z późn. zmianami, Rozp. MPPiS z dn.17.03.2012 ws. mieszkań chronionych, Dz. U. poz.305) itd.) Zgodność prawna przedsięwzięcia winna być potwierdzona stosownymi dokumentami.</t>
  </si>
  <si>
    <r>
      <t>Przy ocenie kryterium pod uwagę brana będzie w</t>
    </r>
    <r>
      <rPr>
        <sz val="16"/>
        <rFont val="Czcionka tekstu podstawowego"/>
        <charset val="238"/>
      </rPr>
      <t> </t>
    </r>
    <r>
      <rPr>
        <sz val="16"/>
        <rFont val="Calibri"/>
        <family val="2"/>
        <charset val="238"/>
        <scheme val="minor"/>
      </rPr>
      <t>szczególności zgodność projektu z zapisami Umowy Partnerstwa, z</t>
    </r>
    <r>
      <rPr>
        <sz val="16"/>
        <rFont val="Czcionka tekstu podstawowego"/>
        <charset val="238"/>
      </rPr>
      <t> </t>
    </r>
    <r>
      <rPr>
        <sz val="16"/>
        <rFont val="Calibri"/>
        <family val="2"/>
        <charset val="238"/>
        <scheme val="minor"/>
      </rPr>
      <t>zapisami RPOWŚ 2014-2020, z zapisami SZOOP 2014-2020 oraz z wymogami Regulaminu konkursu.</t>
    </r>
  </si>
  <si>
    <r>
      <t>W kryterium tym badana będzie w szczególności prawidłowość przeprowadzenia procedury OOŚ zgodnie z</t>
    </r>
    <r>
      <rPr>
        <sz val="16"/>
        <rFont val="Czcionka tekstu podstawowego"/>
        <charset val="238"/>
      </rPr>
      <t> </t>
    </r>
    <r>
      <rPr>
        <sz val="16"/>
        <rFont val="Calibri"/>
        <family val="2"/>
        <charset val="238"/>
        <scheme val="minor"/>
      </rPr>
      <t>obowiązującymi przepisami prawa w tym zakresie (tj. m.in. Ustawą OOŚ, Ustawą Prawo ochrony środowiska, Ustawą Prawo wodne, Rozporządzeniem OOŚ).</t>
    </r>
  </si>
  <si>
    <r>
      <t>Przy ocenie projektu weryfikacji podlegać będzie w szczególności metodologia i poprawność sporządzenia analiz w oparciu o obowiązujące przepisy prawa w tym zakresie (np. m.in. Ustawa o rachunkowości) i</t>
    </r>
    <r>
      <rPr>
        <sz val="16"/>
        <rFont val="Czcionka tekstu podstawowego"/>
        <charset val="238"/>
      </rPr>
      <t> </t>
    </r>
    <r>
      <rPr>
        <sz val="16"/>
        <rFont val="Calibri"/>
        <family val="2"/>
        <charset val="238"/>
        <scheme val="minor"/>
      </rPr>
      <t>wytyczne (m.in. wytyczne MIiR w zakresie zagadnień związanych z</t>
    </r>
    <r>
      <rPr>
        <sz val="16"/>
        <rFont val="Czcionka tekstu podstawowego"/>
        <charset val="238"/>
      </rPr>
      <t> </t>
    </r>
    <r>
      <rPr>
        <sz val="16"/>
        <rFont val="Calibri"/>
        <family val="2"/>
        <charset val="238"/>
        <scheme val="minor"/>
      </rPr>
      <t>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r>
  </si>
  <si>
    <r>
      <t>W przypadku projektów przewidujących wystąpienie pomocy publicznej weryfikowana będzie poprawność ustalenia wartości pomocy publicznej, w</t>
    </r>
    <r>
      <rPr>
        <sz val="16"/>
        <rFont val="Czcionka tekstu podstawowego"/>
        <charset val="238"/>
      </rPr>
      <t> </t>
    </r>
    <r>
      <rPr>
        <sz val="16"/>
        <rFont val="Calibri"/>
        <family val="2"/>
        <charset val="238"/>
        <scheme val="minor"/>
      </rPr>
      <t>tym jej intensywności, w kontekście odpowiednich limitów obowiązujących w tym zakresie. W przypadku projektów generujących dochód weryfikowana będzie poprawność ustalenia wielkości dofinansowania, w szczególności prawidłowe obliczenie tzw. luki w</t>
    </r>
    <r>
      <rPr>
        <sz val="16"/>
        <rFont val="Czcionka tekstu podstawowego"/>
        <charset val="238"/>
      </rPr>
      <t> </t>
    </r>
    <r>
      <rPr>
        <sz val="16"/>
        <rFont val="Calibri"/>
        <family val="2"/>
        <charset val="238"/>
        <scheme val="minor"/>
      </rPr>
      <t xml:space="preserve">finansowaniu lub zastosowanie tzw. stawek ryczałtowych. </t>
    </r>
  </si>
  <si>
    <t>Czy projekt  wyklucza budowę nowych obiektów o charakterze wyłącznie mieszkalnym?</t>
  </si>
  <si>
    <t xml:space="preserve">W zakresie mieszkalnictwa wsparcie uzyskają jedynie inwestycje polegające na przebudowie lub remoncie zdegradowanych budynków w celu ich adaptacji na mieszkania socjalne, wspomagane i chronione. </t>
  </si>
  <si>
    <t>Czy projekt wykazuje zdolność do adaptacji do zmian klimatu i reagowania na ryzyko powodziowe? 
(jeśli dotyczy)</t>
  </si>
  <si>
    <r>
      <t>Zdolność do reagowania i adaptacji do zmian klimatu (w szczególności w</t>
    </r>
    <r>
      <rPr>
        <sz val="16"/>
        <rFont val="Czcionka tekstu podstawowego"/>
        <charset val="238"/>
      </rPr>
      <t> </t>
    </r>
    <r>
      <rPr>
        <sz val="16"/>
        <rFont val="Calibri"/>
        <family val="2"/>
        <charset val="238"/>
        <scheme val="minor"/>
      </rPr>
      <t xml:space="preserve">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uzasadniono, że projekt nie dotyczy powyższych kwestii, wówczas uznaje się kryterium za spełnione. Kryterium to nie dotyczy projektu o charakterze nieinfrastrukturalnym[1] </t>
    </r>
  </si>
  <si>
    <t>Czy przedsięwzięcie będzie miało istotny wpływ na realizację celów strategii na rzecz inteligentnego i zrównoważonego rozwoju sprzyjającego włączeniu społecznemu EUROPA 2020?</t>
  </si>
  <si>
    <t>Wg zapisów RPOWŚ na lata 2014-2020 rozwój usług społecznych i zdrowotnych na rzecz osób zagrożonych ubóstwem i  wykluczeniem społecznym, wspierany ze środków EFRR, powinien być zgodny z za¬łożeniami europejskich zasad przejścia z opieki instytucjonalnej do opieki środowiskowej oraz z kierunkami wskazanymi w Programie Przeciwdziałania Ubóstwu i Wykluczeniu Społecznemu 2020 (KOMISJA EUROPEJSKA, Bruksela, 3.3.2010 KOM(2010) 2020 wersja ostateczna KOMUNIKAT KOMISJI:  „EUROPA 2020. Strategia na rzecz inteligentnego i zrównoważonego rozwoju sprzyjającego włączeniu społecznemu”).</t>
  </si>
  <si>
    <t>Czy przedsięwzięcie opiera się na analizie potrzeb oraz trendów demograficznych w ujęciu terytorialnym?</t>
  </si>
  <si>
    <r>
      <t>Właściwie ustalony/obliczony poziom dofinansowania z</t>
    </r>
    <r>
      <rPr>
        <b/>
        <sz val="22"/>
        <rFont val="Czcionka tekstu podstawowego"/>
        <charset val="238"/>
      </rPr>
      <t> </t>
    </r>
    <r>
      <rPr>
        <b/>
        <sz val="22"/>
        <rFont val="Calibri"/>
        <family val="2"/>
        <charset val="238"/>
        <scheme val="minor"/>
      </rPr>
      <t xml:space="preserve">uwzględnieniem przepisów pomocy publicznej lub przepisów dot. projektów generujących dochód </t>
    </r>
  </si>
  <si>
    <t xml:space="preserve">Kryterium to wymaga, by Interwencje podejmowane w ramach RPOWŚ miały charakter 
a) specyficzny (czyli zindywidualizowany w odniesieniu do regionu oraz potrzeb grup docelowych) 
b) kompleksowy 
c) długofalowy. 
Wykazanie spełnienia powyższych wymogów stanowi kluczowy element analizy, jaką wnioskodawca powinien zamieścić w dokumentacji aplikacyjnej (studium wykonalności – pożądane jest przywołanie stosownych opracowań na szczeblu regionalnym), w celu wykazania że interwencja będzie dostosowana do specyficznych potrzeb grup docelowych regionu. Należy również wykazać kompleksowy i długofalowy charakter interwencji. Wykazanie ww. walorów w studium wykonalności stanowi próg dopuszczalności wsparcia projektu. </t>
  </si>
  <si>
    <t>Czy przedsięwzięcie jest zgodne Ogólnoeuropejskimi wytycznymi dotyczącymi przejścia od opieki instytucjonalnej do opieki świadczonej na poziomie lokalnych społeczności w zakresie wykluczenia wsparcia infrastruktury opieki instytucjonalnej?</t>
  </si>
  <si>
    <t>Kryterium wymaga, by interwencje podejmowane w ramach RPOWŚ były zgodne z Ogólnoeuropejskimi wytycznymi dotyczącymi przejścia od opieki instytucjonalnej do opieki świadczonej na poziomie lokalnych społeczności. Wynika stąd – między innymi – że nie można uzyskać wsparcia na tworzenie nowych miejsc świadczenia usług opiekuńczych w ramach infrastruktury opieki instytucjonalnej (rozumianej zgodnie z Wytycznymi Ministra Rozwoju w zakresie realizacji przedsięwzięć w obszarze włączenia społecznego i zwalczania ubóstwa z wykorzystaniem środków Europejskiego Funduszu Społecznego i Europejskiego Funduszu Rozwoju Regionalnego na lata 2014-2020, znak: MR/H 2014-2020/1(2)/03/2016).</t>
  </si>
  <si>
    <t>Czy przedsięwzięcie jest komplementarne z EFS?</t>
  </si>
  <si>
    <t xml:space="preserve">Kryterium wymaga, by interwencje podejmowane w ramach RPOWŚ były komplementarne z EFS
(projekty finansowane z Europejskiego Funduszu Rozwoju Regionalnego będą realizowane w ścisłym połączeniu z działaniami podejmowanymi w ramach wsparcia Europejskiego Funduszu Społecznego, który pełni funkcję wiodącą w tym obszarze). </t>
  </si>
  <si>
    <t>Jakość i kompleksowość 
wsparcia grup docelowych</t>
  </si>
  <si>
    <t>0-9</t>
  </si>
  <si>
    <t>Nasycenie obszarów (grup) docelowych populacjami defaworyzowanymi (efektywność  wsparcia)</t>
  </si>
  <si>
    <t>Nasycenie obszarów (grup) docelowych populacjami defaworyzowanymi 
(efektywność  wsparcia)</t>
  </si>
  <si>
    <t>1-4</t>
  </si>
  <si>
    <t>Dostęp do infrastruktury pomocy społecznej dla grup najmocniej defaworyzowanych</t>
  </si>
  <si>
    <t>Rewitalizacyjny charakter 
projektu</t>
  </si>
  <si>
    <t>0 lub 2</t>
  </si>
  <si>
    <t>Doświadczenie i dorobek (organizacyjny) Wnioskodawcy</t>
  </si>
  <si>
    <t>1-3</t>
  </si>
  <si>
    <t>Stopień przygotowania projektu do realizacji</t>
  </si>
  <si>
    <t xml:space="preserve">Jakość i kompleksowość 
wsparcia grup docelowych
</t>
  </si>
  <si>
    <t>Punktowane będą następujące elementy:
1) Jeśli przedmiotem projektu są mieszkania 
a) zlokalizowane w sposób, który gwarantuje dostęp do pełnego pakietu usług (podstawowych i specjalistycznych, np. w centrum miasta) ale ponad ½ godz. — 0 punktów  
b) zlokalizowane w sposób, który gwarantuje dostęp do pełnego pakietu usług (podstawowych i specjalistycznych) do ½ godz. — 1 punkt
c) lokalizacja gwarantuje pieszy dostęp do pełnego pakietu usług (jw.) — 2 punkty</t>
  </si>
  <si>
    <t>2) Jeśli przedmiotem projektu jest wprowadzenie nowych usług specjalistycznych w odniesieniu do specyficznych potrzeb grup defaworyzowanych (jak pomoc osobista dla osób niepełnosprawnych, opieka krótkoterminowa w zastępstwie itp. zgodnych z definicją rozdz. III „Wytycznych europejskich”) w celu aktywizacji i/lub włączenia społecznego (a nie wszystkie wymienione powyżej) — od 1 do 3 p. 
3) Jeśli przedmiotem projektu jest opieka nad dziećmi, a jakość świadczonych usług (wyposażenie, zakres technik nauczania warunkowany nowa infrastrukturą itp.) jest adekwatna do celów przedsięwzięcia — od 1 do 3 p.
Punkty za poszczególne elementy (1-3) podlegają sumowaniu. Ponadto, jeśli projekt uzyska punkty za więcej niż jeden element — tj. 1) mieszkania, 2) aktywizacja społeczna przez usługi specjalistyczne, 3) opieka nad dziećmi — będzie to premiowane dodatkowym punktem.</t>
  </si>
  <si>
    <t xml:space="preserve">Przy ocenie efektywności brana będzie pod uwagę zdolność projektu do dotarcia ze wsparciem do  osób zagrożonych wykluczeniem w obrębie całej zidentyfikowanej statystycznie na obszarze oddziaływania projektu grupy docelowej osób zagrożonych wykluczeniem społecznym. 
Punkty będą przyznawane następująco: wnioskodawca obowiązany jest podać wskaźnik liczby osób objętych zakresem projektu podzielonej przez liczebność pełnej lokalnej grupy docelowej wg diagnozy. 
W = D/P
Gdzie: 
– D = liczebność grupy docelowej osób zagrożonych wykluczeniem społecznym (suma wszystkich typów zagrożenia objętych projektem)
– P = całkowita liczebność populacji na zdefiniowanym w projekcie podstawowym obszarze oddziaływania, dotkniętym typem zagrożeń objętych projektem, (społeczności lokalnej, która stanowi miejscowe zaplecze przedsięwzięcia) </t>
  </si>
  <si>
    <t>Najwięcej punktów otrzymają projekty o największej wartości wskaźnika. Punkty będą przyznawane w oparciu o kolejność na liście wszystkich projektów przekazanych do oceny merytorycznej, uporządkowanej malejąco wg wartości wskaźnika uzyskanego przez podzielenie kolejnego numeru projektu przez liczbę projektów na tejże liście. Gdy wskaźnik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otrzyma maksymal¬ną liczbę punktów, a kolejne odpowiednio mniej.</t>
  </si>
  <si>
    <t>Dostęp do infrastruktury pomocy społecznej dla 
grup najmocniej defaworyzowanych</t>
  </si>
  <si>
    <t>Stopień zapotrzebowania na wsparcie mierzony odsetkiem mieszkańców, którzy kwalifikują się do pomocy w postaci dostępu do lokalu socjalnego, chronionego, wspomaganego lub treningowego, bądź też uzyskania miejsca w pobytowej placówce pomocy społecznej w rozumieniu Wytycznych Ministra Rozwoju w zakresie realizacji przedsięwzięć w obszarze włączenia społecznego i zwalczania ubóstwa z wykorzystaniem środków Europejskiego Funduszu Społecznego i Europejskiego Funduszu Rozwoju Regionalnego na lata 2014-2020, znak: MR/H 2014-2020/1(2)/03/2016, co zapewni że nie spełnią one definicji opieki instytucjonalnej). Punkty będą przyznawane następująco: wnioskodawca obowiązany jest podać następujące liczby osób, jako dane wyjściowe 
– K = łączna liczebność grupy docelowej projektu, złożonej z osób które w jego ramach kwalifikują się do pomocy w formie przewidzianej w projekcie (spośród wymienionych powyżej) 
– P = całkowita liczebność populacji na zdefiniowanym w projekcie obszarze oddziaływania projektu, tj. w gminie lub grupie gmin
Wskaźnik stopnia zapotrzebowania (W), który jest stosunkiem liczby adresatów projektu (K) do liczebności ogółem społeczności, która stanowić będzie naturalne zaplecze przedsięwzięcia, stanowi kryterium kolejności projektów na liście zgłoszonych do danego konkursu.
 W = K/P</t>
  </si>
  <si>
    <t>Najwięcej punktów otrzymają projekty o największej wartości wskaźnika. Punkty będą przyznawane w oparciu o kolejność na liście wszystkich projektów przekazanych do oceny merytorycznej, uporządkowanej malejąco wg wartości wskaźnika uzyskanego przez podzielenie kolejnego numeru projektu przez liczbę projektów na tejże liście. Gdy wskaźnik zawiera się w przedziale: 
− do 0,25 włącznie – projekt otrzymuje 4 punkty; 
− powyżej 0,25 – 0,5 włącznie – projekt otrzymuje 3 punkty, 
− powyżej 0,5 – 0,75 włącznie – projekt otrzymuje 2 punkty, 
− powyżej 0,75 – 1 – projekt otrzymuje 1 punkt. 
W przypadku, gdy ocenie podlegać będą mniej niż 4 projekty, najlepszy otrzyma maksymalną liczbę punktów, a kolejne odpowiednio mniej.</t>
  </si>
  <si>
    <t xml:space="preserve">W przypadku mieszkań skala wsparcia mierzona wskaźnikiem liczby powstałych mieszkań we wspartych obiektach zaadaptowanych na mieszkania socjalne, wspomagane, treningowe lub chronione,  zgodnych z kryteriami wskazanymi w polskim systemie prawnym (np. Rozporządzenie Ministra Pracy i Polityki społecznej z dnia 14 marca 2012 r. w sprawie mieszkań chronionych itp.)
1 p. – 1 mieszkanie 
2 p. – 2-5 mieszkań 
3 p. – 6-9 mieszkań 
4 p. –10 i więcej mieszkań. 
W przypadku placówek pomocy społecznej innych niż wymienione w punktach 1) i 3) (w tym placówek opieki całodobowej) skala wsparcia będzie  mierzona miejscami (lokatorami / użytkownikami) w lokalach powstałych w ramach projektu z przeznaczeniem na mieszkania chronione, treningowe, socjalne, wspomagane lub liczbą dzieci i dorosłych (niepełnosprawnych, defaworyzowanych) objętych opieką, które to miejsca spełnią wymogi Wytycznych Ministra Rozwoju  w zakresie realizacji przedsięwzięć w obszarze włączenia społecznego i zwalczania ubóstwa z wykorzystaniem środków Europejskiego Funduszu Społecznego i Europejskiego Funduszu Rozwoju Regionalnego na lata 2014-2020, znak:  MR/H 2014-2020/1(2)/03/2016, w tym zachowują obowiązujące limity miejsc w skali 1 placówki, co zapewni że nie spełnią one definicji opieki instytucjonalnej
</t>
  </si>
  <si>
    <t>1 p. – do 20 miejsc 
2 p. – 21-30 miejsc
3 p. – 31-40 miejsc
4 p. – powyżej 40 miejsc. 
W przypadku żłobków lub klubów dziecięcych skala wsparcia mierzona miejscami powstałymi w ramach projektu
1 p. – do 10 miejsc 
2 p. – 11-15 miejsc 
3 p. – 16-20 miejsc 
4 p. – powyżej 20 miejsc.</t>
  </si>
  <si>
    <t xml:space="preserve">Rewitalizacyjny charakter 
projektu
</t>
  </si>
  <si>
    <t>Maksymalną liczbę punktów otrzymają projekty inwestycyjne, które są lub zostaną objęte Programem Rewitalizacji (PR – w przypadku, gdy PR nie został jeszcze uchwalony, na podstawie oświadczenia wnioskodawcy) i są (lub będą, na podstawie tegoż oświadczenia) powiązane z działaniami rewitalizacyjnymi na danym obszarze zdegradowanym. 
0 p. – projekt nie wspiera działań rewitalizacyjnych i nie został lub nie zostanie objęty PR (nie będzie realizowany na obszarze objętym PR)
2 p. – projekt jest powiązany z działaniami rewitalizacyjnymi i został lub zostanie objęty PR (będzie realizowany na obszarze objętym lub przewidzianym do objęcia PR)</t>
  </si>
  <si>
    <t>Strategiczne znaczenie projektu dla danego 
obszaru</t>
  </si>
  <si>
    <t xml:space="preserve">W ramach kryterium pod uwagę brane będą w szczególności uwarunkowania makroekonomiczne na obszarze oddziaływania projektu (m.in. poziom i struktura bezrobocia, poziom i struktura przedsiębiorczości itp.). Ponadto pod uwagę brane będą uwarunkowania społeczne na obszarze oddziaływania (m.in. dane demograficzne, zidentyfikowane negatywne zjawiska społeczne itp.). Analiza oparta będzie w szczególności o dostępne dane statystyczne. Dodatkowo kryterium analizowane będzie pod kątem zgodności i wpływu projektu na realizację zapisów dokumentów strategicznych, takich jak m.in. Zaktualizowana Strategia Rozwoju Województwa Świętokrzyskiego do roku 2020, Strategia badań i innowacyjności (RIS3). </t>
  </si>
  <si>
    <t xml:space="preserve">Preferowane będzie doświadczenie Wnioskodawców, którzy udokumentowali działalność w dziedzinie usług społecznych:
a) Do 1 roku — 1 p. 
b) powyżej 1 roku do lat 3 — 2 p. 
c) Powyżej lat 3 — 3 p. </t>
  </si>
  <si>
    <t>Ocena uzależniona będzie od stanu przygotowania przedsięwzięcia do realizacji (projekt w fazie pomysłu/koncepcji otrzyma 0 punktów, co nie oznacza jego odrzucenia). Sposób przyznawania punktów: 
1) W przypadku projektu infrastrukturalnego 1 punkt będzie przyznawany za:
a) w pełni uregulowane (posiadane) prawo do dysponowania nieruchomością na cele budowlane i posiadanie dokumentacji technicznej (projektu budowlanego)/programu funkcjonalno-użytkowego 
b) złożony wniosek o wydanie decyzji o środowiskowych uwarunkowaniach obejmujący cały zakres projektu (w przypadku, gdy decyzja środowiskowa nie jest wymagana projekt również otrzyma jeden punkt)
c) złożony wniosek o pozwolenie na budowę/zgłoszenie robót na cały zakres projektu.
Punkty podlegają sumowaniu.</t>
  </si>
  <si>
    <t xml:space="preserve">2) W przypadku projektu nieinfrastrukturalnego dla którego wyżej wymienione dokumenty/etapy przygotowania projektu nie są konieczne, punkty będą przyznawane za:
a) posiadanie specyfikacji technicznych obejmujących zakres całego projektu (opis przedmiotu zamówienia dla przeprowadzenia poszczególnych postępowań)
b) posiadanie Specyfikacji Istotnych Warunków Zamówienia obejmujących zakres całego projektu (dla przeprowadzenia poszczególnych postępowań)
c) posiadanie pełnej dokumentacji niezbędnej do wszczęcia postępowania o udzielenie zamówienia publicznego (gotowa dokumentacja przetargowa).
Uwagi:  
[1] Projekt może uzyskać maksymalnie 3 p.
[2] W przypadku, gdy któryś z wymienionych etapów przygotowania projektu nie jest konieczny, a projekt jest gotowy do realizacji otrzymuje on maksymalną liczbę punktów możliwych do uzyskania. </t>
  </si>
  <si>
    <r>
      <t>Czy przedsięwzięcie jest komplementarne z</t>
    </r>
    <r>
      <rPr>
        <b/>
        <sz val="22"/>
        <rFont val="Czcionka tekstu podstawowego"/>
        <charset val="238"/>
      </rPr>
      <t> </t>
    </r>
    <r>
      <rPr>
        <b/>
        <sz val="22"/>
        <rFont val="Calibri"/>
        <family val="2"/>
        <charset val="238"/>
        <scheme val="minor"/>
      </rPr>
      <t>EFS?</t>
    </r>
  </si>
  <si>
    <r>
      <t>Skala wsparcia grup docelowych w</t>
    </r>
    <r>
      <rPr>
        <b/>
        <sz val="28"/>
        <rFont val="Czcionka tekstu podstawowego"/>
        <charset val="238"/>
      </rPr>
      <t> </t>
    </r>
    <r>
      <rPr>
        <b/>
        <sz val="28"/>
        <rFont val="Calibri"/>
        <family val="2"/>
        <charset val="238"/>
        <scheme val="minor"/>
      </rPr>
      <t xml:space="preserve">zakresie:
1) mieszkań socjalnych, wspomaganych, treningowych i chronionych
2) tworzenia miejsc w placówkach pomocy społecznej innych niż wymienione w punktach 1) i 3), w tym placówek opieki całodobowej
3) objęcia opieką w żłobkach lub klubach dziecięcych dzieci  do lat 3 
</t>
    </r>
  </si>
  <si>
    <r>
      <t>Punktowane będą następujące elementy:
1) Jeśli przedmiotem projektu są mieszkania 
a) zlokalizowane w sposób, który gwarantuje dostęp do pełnego pakietu usług (podstawowych i specjalistycznych, np. w centrum miasta) ale ponad ½ godz. — 0</t>
    </r>
    <r>
      <rPr>
        <sz val="22"/>
        <rFont val="Czcionka tekstu podstawowego"/>
        <charset val="238"/>
      </rPr>
      <t> </t>
    </r>
    <r>
      <rPr>
        <sz val="22"/>
        <rFont val="Calibri"/>
        <family val="2"/>
        <charset val="238"/>
        <scheme val="minor"/>
      </rPr>
      <t>punktów  
b) zlokalizowane w sposób, który gwarantuje dostęp do pełnego pakietu usług (podstawowych i specjalistycznych) do ½ godz. — 1 punkt
c) lokalizacja gwarantuje pieszy dostęp do pełnego pakietu usług (jw.) — 2 punkty</t>
    </r>
  </si>
  <si>
    <t xml:space="preserve">Przy ocenie kryterium sprawdzane będzie w szczególności, czy projekt jest zgodny z 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</si>
  <si>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r>
      <t>Przy ocenie kryterium badana będzie w szczególności spójność pomiędzy Wnioskiem o dofinansowanie, a</t>
    </r>
    <r>
      <rPr>
        <sz val="20"/>
        <rFont val="Czcionka tekstu podstawowego"/>
        <charset val="238"/>
      </rPr>
      <t> </t>
    </r>
    <r>
      <rPr>
        <sz val="20"/>
        <rFont val="Calibri"/>
        <family val="2"/>
        <charset val="238"/>
        <scheme val="minor"/>
      </rPr>
      <t>pozostałą dokumentacją aplikacyjną (tj. Studium wykonalności/Biznes plan, załączniki do Wniosku o</t>
    </r>
    <r>
      <rPr>
        <sz val="20"/>
        <rFont val="Czcionka tekstu podstawowego"/>
        <charset val="238"/>
      </rPr>
      <t> </t>
    </r>
    <r>
      <rPr>
        <sz val="20"/>
        <rFont val="Calibri"/>
        <family val="2"/>
        <charset val="238"/>
        <scheme val="minor"/>
      </rPr>
      <t>dofinansowanie).</t>
    </r>
  </si>
  <si>
    <r>
      <t>Przy ocenie projektu weryfikacji podlegać będzie w szczególności metodologia i</t>
    </r>
    <r>
      <rPr>
        <sz val="20"/>
        <rFont val="Czcionka tekstu podstawowego"/>
        <charset val="238"/>
      </rPr>
      <t> </t>
    </r>
    <r>
      <rPr>
        <sz val="20"/>
        <rFont val="Calibri"/>
        <family val="2"/>
        <charset val="238"/>
        <scheme val="minor"/>
      </rPr>
      <t>poprawność sporządzenia analiz w oparciu o obowiązujące przepisy prawa w tym zakresie (np. m.in. Ustawa o rachunkowości) i</t>
    </r>
    <r>
      <rPr>
        <sz val="20"/>
        <rFont val="Czcionka tekstu podstawowego"/>
        <charset val="238"/>
      </rPr>
      <t> </t>
    </r>
    <r>
      <rPr>
        <sz val="20"/>
        <rFont val="Calibri"/>
        <family val="2"/>
        <charset val="238"/>
        <scheme val="minor"/>
      </rPr>
      <t>wytyczne (m.in. wytyczne MIiR w zakresie zagadnień związanych z przygotowaniem projektów inwestycyjnych, w tym projektów generujących dochód i projektów hybrydowych na lata 2014-2020, wytyczne IZ RPOWŚ na lata 2014-2020 w zakresie sporządzania studium wykonalności/biznes planu). W</t>
    </r>
    <r>
      <rPr>
        <sz val="20"/>
        <rFont val="Czcionka tekstu podstawowego"/>
        <charset val="238"/>
      </rPr>
      <t> </t>
    </r>
    <r>
      <rPr>
        <sz val="20"/>
        <rFont val="Calibri"/>
        <family val="2"/>
        <charset val="238"/>
        <scheme val="minor"/>
      </rPr>
      <t xml:space="preserve">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 /partnerzy posiadają środki finansowe na zrealizowanie i utrzymanie inwestycji w wymaganym okresie trwałości.                                                                                                                                                   </t>
    </r>
  </si>
  <si>
    <t xml:space="preserve">Skala wsparcia grup docelowych w zakresie:
1) mieszkań socjalnych, wspomaganych, treningowych i chronionych
2) tworzenia miejsc w placówkach pomocy społecznej innych niż wymienione w punktach 1) i 3), w tym placówek opieki całodobowej
3) objęcia opieką w żłobkach lub klubach dziecięcych dzieci  do lat 3 </t>
  </si>
  <si>
    <r>
      <t>Oceniający 3</t>
    </r>
    <r>
      <rPr>
        <b/>
        <vertAlign val="superscript"/>
        <sz val="56"/>
        <rFont val="Calibri"/>
        <family val="2"/>
        <charset val="238"/>
        <scheme val="minor"/>
      </rPr>
      <t>1)</t>
    </r>
  </si>
  <si>
    <r>
      <t>Inwestycje w infrastrukturę zdrowotną i społeczną, które przyczyniają się do rozwoju krajowego, regionalnego i lokalnego, zmniejszania nierówności w zakresie stanu zdrowia, promowanie włączenia społecznego poprzez lepszy dostęp do usług społecznych, kulturalnych i</t>
    </r>
    <r>
      <rPr>
        <sz val="24"/>
        <color theme="1"/>
        <rFont val="Calibri"/>
        <family val="2"/>
        <charset val="238"/>
        <scheme val="minor"/>
      </rPr>
      <t> rekreacyjnych, oraz przejścia z</t>
    </r>
    <r>
      <rPr>
        <sz val="24"/>
        <color theme="1"/>
        <rFont val="Czcionka tekstu podstawowego"/>
        <charset val="238"/>
      </rPr>
      <t> </t>
    </r>
    <r>
      <rPr>
        <sz val="24"/>
        <color theme="1"/>
        <rFont val="Calibri"/>
        <family val="2"/>
        <charset val="238"/>
        <scheme val="minor"/>
      </rPr>
      <t>usług instytucjonalnych na usługi na poziomie społeczności lokalnych</t>
    </r>
  </si>
  <si>
    <t xml:space="preserve">Zgodność projektu z dokumentami programowymi 
na lata 2014-2020 </t>
  </si>
  <si>
    <r>
      <t>Przy ocenie kryterium sprawdzane będzie w szczególności, czy projekt jest zgodny z</t>
    </r>
    <r>
      <rPr>
        <sz val="16"/>
        <rFont val="Czcionka tekstu podstawowego"/>
        <charset val="238"/>
      </rPr>
      <t> </t>
    </r>
    <r>
      <rPr>
        <sz val="16"/>
        <rFont val="Calibri"/>
        <family val="2"/>
        <charset val="238"/>
        <scheme val="minor"/>
      </rPr>
      <t>obowiązującymi przepisami prawa odnoszącymi się do jego stosowania oraz wytycznymi MIiR i wytycznymi IZ RPOWŚ na lata 2014-2020. Przedmiotem analizy będzie zgodność podstawowych parametrów technicznych z obowiązującymi aktami prawnymi dotyczącymi realizowanej inwestycji oraz kwestie prawne związane  z</t>
    </r>
    <r>
      <rPr>
        <sz val="16"/>
        <rFont val="Czcionka tekstu podstawowego"/>
        <charset val="238"/>
      </rPr>
      <t> </t>
    </r>
    <r>
      <rPr>
        <sz val="16"/>
        <rFont val="Calibri"/>
        <family val="2"/>
        <charset val="238"/>
        <scheme val="minor"/>
      </rPr>
      <t xml:space="preserve">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r>
  </si>
  <si>
    <r>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t>
    </r>
    <r>
      <rPr>
        <sz val="16"/>
        <rFont val="Czcionka tekstu podstawowego"/>
        <charset val="238"/>
      </rPr>
      <t> </t>
    </r>
    <r>
      <rPr>
        <sz val="16"/>
        <rFont val="Calibri"/>
        <family val="2"/>
        <charset val="238"/>
        <scheme val="minor"/>
      </rPr>
      <t xml:space="preserve">zapisami stosownych dokumentów dotyczących kwalifikowalności (m.in. wytyczne MIiR i IZ RPOWŚ). </t>
    </r>
  </si>
  <si>
    <r>
      <t>Czy projekt jest zgodny ze standardami wymaganymi przez  prawo (np. Ustawa o</t>
    </r>
    <r>
      <rPr>
        <sz val="16"/>
        <rFont val="Czcionka tekstu podstawowego"/>
        <charset val="238"/>
      </rPr>
      <t> </t>
    </r>
    <r>
      <rPr>
        <sz val="16"/>
        <rFont val="Calibri"/>
        <family val="2"/>
        <charset val="238"/>
        <scheme val="minor"/>
      </rPr>
      <t>pomocy społecznej z dn. 12.03.2004 Dz.U. 2004 nr 64 poz. 593 z późn. zmianami, Ust. o opiece nad dziećmi w wieku do lat trzech z 4.02.2011, Dz.U. 2011 nr 45 poz. 235 z</t>
    </r>
    <r>
      <rPr>
        <sz val="16"/>
        <rFont val="Czcionka tekstu podstawowego"/>
        <charset val="238"/>
      </rPr>
      <t> </t>
    </r>
    <r>
      <rPr>
        <sz val="16"/>
        <rFont val="Calibri"/>
        <family val="2"/>
        <charset val="238"/>
        <scheme val="minor"/>
      </rPr>
      <t>późn. zmianami, Rozp. MPPiS z dn.17.03.2012 ws. mieszkań chronionych, Dz. U. poz.305) itd.) Zgodność prawna przedsięwzięcia winna być potwierdzona stosownymi dokumentami.</t>
    </r>
  </si>
  <si>
    <r>
      <t>2) Jeśli przedmiotem projektu jest wprowadzenie nowych usług specjalistycznych w odniesieniu do specyficznych potrzeb grup defaworyzowanych (jak pomoc osobista dla osób niepełnosprawnych, opieka krótkoterminowa w zastępstwie itp. zgodnych z definicją rozdz. III „Wytycznych europejskich”) w celu aktywizacji i/lub włączenia społecznego (a nie wszystkie wymienione powyżej) — od 1 do 3 p. 
3) Jeśli przedmiotem projektu jest opieka nad dziećmi, a jakość świadczonych usług (wyposażenie, zakres technik nauczania warunkowany nowa infrastrukturą itp.) jest adekwatna do celów przedsięwzięcia — od 1 do 3 p.
Punkty za poszczególne elementy (1-3) podlegają sumowaniu. Ponadto, jeśli projekt uzyska punkty za więcej niż jeden element — tj. 1) mieszkania, 2)</t>
    </r>
    <r>
      <rPr>
        <sz val="22"/>
        <rFont val="Czcionka tekstu podstawowego"/>
        <charset val="238"/>
      </rPr>
      <t> </t>
    </r>
    <r>
      <rPr>
        <sz val="22"/>
        <rFont val="Calibri"/>
        <family val="2"/>
        <charset val="238"/>
        <scheme val="minor"/>
      </rPr>
      <t>aktywizacja społeczna przez usługi specjalistyczne, 3) opieka nad dziećmi — będzie to premiowane dodatkowym punktem.</t>
    </r>
  </si>
  <si>
    <t>KRYTERIA ROZSTRZYGAJĄCE</t>
  </si>
  <si>
    <r>
      <t>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t>
    </r>
    <r>
      <rPr>
        <sz val="28"/>
        <rFont val="Czcionka tekstu podstawowego"/>
        <charset val="238"/>
      </rPr>
      <t> </t>
    </r>
    <r>
      <rPr>
        <sz val="28"/>
        <rFont val="Calibri"/>
        <family val="2"/>
        <charset val="238"/>
        <scheme val="minor"/>
      </rPr>
      <t xml:space="preserve">kryterium nr 2. W przypadku jednakowej liczby punktów uzyskanych w kryterium nr 1 i 2 decyduje liczba punktów uzyskana w kryterium nr 3. </t>
    </r>
  </si>
  <si>
    <t>Kryterium nr 1. Jakość i kompleksowość wsparcia grup docelowych
Kryterium nr 2. Nasycenie obszarów (grup) docelowych populacjami defaryzowanymi (efektywność wsparcia)
Kryterium nr 3. Dostęp do infrastruktury pomocy społecznej dla grup najmocniej defaryzowanych</t>
  </si>
</sst>
</file>

<file path=xl/styles.xml><?xml version="1.0" encoding="utf-8"?>
<styleSheet xmlns="http://schemas.openxmlformats.org/spreadsheetml/2006/main">
  <numFmts count="6">
    <numFmt numFmtId="164" formatCode="#,##0.00\ &quot;zł&quot;"/>
    <numFmt numFmtId="165" formatCode="0\."/>
    <numFmt numFmtId="166" formatCode="[$-F800]dddd\,\ mmmm\ dd\,\ yyyy"/>
    <numFmt numFmtId="167" formatCode="[$-415]d\ mmmm\ yyyy;@"/>
    <numFmt numFmtId="168" formatCode="#,##0\."/>
    <numFmt numFmtId="169" formatCode="yy"/>
  </numFmts>
  <fonts count="83">
    <font>
      <sz val="11"/>
      <color theme="1"/>
      <name val="Czcionka tekstu podstawowego"/>
      <family val="2"/>
      <charset val="238"/>
    </font>
    <font>
      <sz val="16"/>
      <name val="Calibri"/>
      <family val="2"/>
      <charset val="238"/>
      <scheme val="minor"/>
    </font>
    <font>
      <sz val="16"/>
      <color theme="1"/>
      <name val="Czcionka tekstu podstawowego"/>
      <charset val="238"/>
    </font>
    <font>
      <sz val="16"/>
      <color theme="1"/>
      <name val="Calibri"/>
      <family val="2"/>
      <charset val="238"/>
      <scheme val="minor"/>
    </font>
    <font>
      <sz val="14"/>
      <color theme="1"/>
      <name val="Czcionka tekstu podstawowego"/>
      <family val="2"/>
      <charset val="238"/>
    </font>
    <font>
      <sz val="12"/>
      <color theme="1"/>
      <name val="Czcionka tekstu podstawowego"/>
      <family val="2"/>
      <charset val="238"/>
    </font>
    <font>
      <sz val="16"/>
      <color theme="1"/>
      <name val="Czcionka tekstu podstawowego"/>
      <family val="2"/>
      <charset val="238"/>
    </font>
    <font>
      <b/>
      <sz val="20"/>
      <name val="Calibri"/>
      <family val="2"/>
      <charset val="238"/>
      <scheme val="minor"/>
    </font>
    <font>
      <sz val="20"/>
      <name val="Calibri"/>
      <family val="2"/>
      <charset val="238"/>
      <scheme val="minor"/>
    </font>
    <font>
      <b/>
      <sz val="14"/>
      <name val="Calibri"/>
      <family val="2"/>
      <charset val="238"/>
      <scheme val="minor"/>
    </font>
    <font>
      <sz val="14"/>
      <name val="Calibri"/>
      <family val="2"/>
      <charset val="238"/>
      <scheme val="minor"/>
    </font>
    <font>
      <sz val="12"/>
      <name val="Calibri"/>
      <family val="2"/>
      <charset val="238"/>
      <scheme val="minor"/>
    </font>
    <font>
      <sz val="12"/>
      <name val="Czcionka tekstu podstawowego"/>
      <charset val="238"/>
    </font>
    <font>
      <sz val="11"/>
      <name val="Czcionka tekstu podstawowego"/>
      <family val="2"/>
      <charset val="238"/>
    </font>
    <font>
      <sz val="16"/>
      <name val="Czcionka tekstu podstawowego"/>
      <family val="2"/>
      <charset val="238"/>
    </font>
    <font>
      <sz val="10"/>
      <name val="Calibri"/>
      <family val="2"/>
      <charset val="238"/>
      <scheme val="minor"/>
    </font>
    <font>
      <b/>
      <sz val="24"/>
      <name val="Calibri"/>
      <family val="2"/>
      <charset val="238"/>
      <scheme val="minor"/>
    </font>
    <font>
      <sz val="22"/>
      <name val="Calibri"/>
      <family val="2"/>
      <charset val="238"/>
      <scheme val="minor"/>
    </font>
    <font>
      <sz val="11"/>
      <name val="Calibri"/>
      <family val="2"/>
      <charset val="238"/>
      <scheme val="minor"/>
    </font>
    <font>
      <b/>
      <sz val="28"/>
      <color theme="1"/>
      <name val="Calibri"/>
      <family val="2"/>
      <charset val="238"/>
      <scheme val="minor"/>
    </font>
    <font>
      <b/>
      <sz val="24"/>
      <color theme="1"/>
      <name val="Calibri"/>
      <family val="2"/>
      <charset val="238"/>
      <scheme val="minor"/>
    </font>
    <font>
      <sz val="8"/>
      <color theme="1"/>
      <name val="Czcionka tekstu podstawowego"/>
      <family val="2"/>
      <charset val="238"/>
    </font>
    <font>
      <sz val="11"/>
      <color theme="1"/>
      <name val="Czcionka tekstu podstawowego"/>
      <charset val="238"/>
    </font>
    <font>
      <sz val="18"/>
      <name val="Calibri"/>
      <family val="2"/>
      <charset val="238"/>
      <scheme val="minor"/>
    </font>
    <font>
      <b/>
      <sz val="16"/>
      <name val="Calibri"/>
      <family val="2"/>
      <charset val="238"/>
      <scheme val="minor"/>
    </font>
    <font>
      <sz val="20"/>
      <color theme="1"/>
      <name val="Czcionka tekstu podstawowego"/>
      <family val="2"/>
      <charset val="238"/>
    </font>
    <font>
      <sz val="24"/>
      <color theme="1"/>
      <name val="Czcionka tekstu podstawowego"/>
      <family val="2"/>
      <charset val="238"/>
    </font>
    <font>
      <sz val="20"/>
      <color rgb="FFFF0000"/>
      <name val="Czcionka tekstu podstawowego"/>
      <family val="2"/>
      <charset val="238"/>
    </font>
    <font>
      <sz val="20"/>
      <color rgb="FFFF0000"/>
      <name val="Czcionka tekstu podstawowego"/>
      <charset val="238"/>
    </font>
    <font>
      <b/>
      <sz val="18"/>
      <name val="Calibri"/>
      <family val="2"/>
      <charset val="238"/>
      <scheme val="minor"/>
    </font>
    <font>
      <sz val="16"/>
      <name val="Czcionka tekstu podstawowego"/>
      <charset val="238"/>
    </font>
    <font>
      <sz val="36"/>
      <name val="Calibri"/>
      <family val="2"/>
      <charset val="238"/>
      <scheme val="minor"/>
    </font>
    <font>
      <sz val="10"/>
      <name val="Arial"/>
      <charset val="238"/>
    </font>
    <font>
      <b/>
      <sz val="36"/>
      <name val="Calibri"/>
      <family val="2"/>
      <charset val="238"/>
      <scheme val="minor"/>
    </font>
    <font>
      <i/>
      <u/>
      <sz val="24"/>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8"/>
      <name val="Calibri"/>
      <family val="2"/>
      <charset val="238"/>
      <scheme val="minor"/>
    </font>
    <font>
      <sz val="10"/>
      <name val="Arial"/>
      <family val="2"/>
      <charset val="238"/>
    </font>
    <font>
      <sz val="24"/>
      <name val="Calibri"/>
      <family val="2"/>
      <charset val="238"/>
      <scheme val="minor"/>
    </font>
    <font>
      <b/>
      <sz val="26"/>
      <color indexed="30"/>
      <name val="Calibri"/>
      <family val="2"/>
      <charset val="238"/>
      <scheme val="minor"/>
    </font>
    <font>
      <b/>
      <sz val="22"/>
      <name val="Calibri"/>
      <family val="2"/>
      <charset val="238"/>
      <scheme val="minor"/>
    </font>
    <font>
      <i/>
      <sz val="22"/>
      <name val="Calibri"/>
      <family val="2"/>
      <charset val="238"/>
      <scheme val="minor"/>
    </font>
    <font>
      <b/>
      <sz val="10"/>
      <name val="Calibri"/>
      <family val="2"/>
      <charset val="238"/>
      <scheme val="minor"/>
    </font>
    <font>
      <b/>
      <sz val="28"/>
      <color rgb="FFFF0000"/>
      <name val="Calibri"/>
      <family val="2"/>
      <charset val="238"/>
      <scheme val="minor"/>
    </font>
    <font>
      <b/>
      <u/>
      <sz val="22"/>
      <name val="Calibri"/>
      <family val="2"/>
      <charset val="238"/>
      <scheme val="minor"/>
    </font>
    <font>
      <b/>
      <sz val="20"/>
      <color rgb="FFFF0000"/>
      <name val="Calibri"/>
      <family val="2"/>
      <charset val="238"/>
      <scheme val="minor"/>
    </font>
    <font>
      <b/>
      <sz val="24"/>
      <color rgb="FFFF0000"/>
      <name val="Calibri"/>
      <family val="2"/>
      <charset val="238"/>
      <scheme val="minor"/>
    </font>
    <font>
      <sz val="10"/>
      <color rgb="FFFF0000"/>
      <name val="Calibri"/>
      <family val="2"/>
      <charset val="238"/>
      <scheme val="minor"/>
    </font>
    <font>
      <b/>
      <sz val="20"/>
      <name val="Arial"/>
      <family val="2"/>
      <charset val="238"/>
    </font>
    <font>
      <strike/>
      <sz val="10"/>
      <name val="Calibri"/>
      <family val="2"/>
      <charset val="238"/>
      <scheme val="minor"/>
    </font>
    <font>
      <strike/>
      <sz val="20"/>
      <name val="Calibri"/>
      <family val="2"/>
      <charset val="238"/>
      <scheme val="minor"/>
    </font>
    <font>
      <strike/>
      <sz val="22"/>
      <name val="Calibri"/>
      <family val="2"/>
      <charset val="238"/>
      <scheme val="minor"/>
    </font>
    <font>
      <b/>
      <strike/>
      <sz val="26"/>
      <name val="Calibri"/>
      <family val="2"/>
      <charset val="238"/>
      <scheme val="minor"/>
    </font>
    <font>
      <b/>
      <strike/>
      <sz val="22"/>
      <name val="Calibri"/>
      <family val="2"/>
      <charset val="238"/>
      <scheme val="minor"/>
    </font>
    <font>
      <u/>
      <sz val="10"/>
      <color indexed="12"/>
      <name val="Arial"/>
      <family val="2"/>
      <charset val="238"/>
    </font>
    <font>
      <b/>
      <sz val="28"/>
      <name val="Czcionka tekstu podstawowego"/>
      <charset val="238"/>
    </font>
    <font>
      <b/>
      <sz val="36"/>
      <name val="Czcionka tekstu podstawowego"/>
      <charset val="238"/>
    </font>
    <font>
      <b/>
      <sz val="14.4"/>
      <name val="Calibri"/>
      <family val="2"/>
      <charset val="238"/>
    </font>
    <font>
      <b/>
      <sz val="22"/>
      <name val="Czcionka tekstu podstawowego"/>
      <charset val="238"/>
    </font>
    <font>
      <sz val="10"/>
      <name val="Times New Roman"/>
      <family val="1"/>
      <charset val="238"/>
    </font>
    <font>
      <sz val="20"/>
      <name val="Czcionka tekstu podstawowego"/>
      <charset val="238"/>
    </font>
    <font>
      <sz val="48"/>
      <name val="Calibri"/>
      <family val="2"/>
      <charset val="238"/>
      <scheme val="minor"/>
    </font>
    <font>
      <sz val="28"/>
      <name val="Arial"/>
      <family val="2"/>
      <charset val="238"/>
    </font>
    <font>
      <sz val="36"/>
      <color rgb="FFFF0000"/>
      <name val="Calibri"/>
      <family val="2"/>
      <charset val="238"/>
      <scheme val="minor"/>
    </font>
    <font>
      <b/>
      <sz val="36"/>
      <color theme="1"/>
      <name val="Calibri"/>
      <family val="2"/>
      <charset val="238"/>
      <scheme val="minor"/>
    </font>
    <font>
      <sz val="22"/>
      <color rgb="FFFF0000"/>
      <name val="Czcionka tekstu podstawowego"/>
      <charset val="238"/>
    </font>
    <font>
      <sz val="36"/>
      <color theme="1"/>
      <name val="Calibri"/>
      <family val="2"/>
      <charset val="238"/>
      <scheme val="minor"/>
    </font>
    <font>
      <sz val="22"/>
      <name val="Czcionka tekstu podstawowego"/>
      <charset val="238"/>
    </font>
    <font>
      <b/>
      <sz val="60"/>
      <name val="Calibri"/>
      <family val="2"/>
      <charset val="238"/>
      <scheme val="minor"/>
    </font>
    <font>
      <b/>
      <sz val="90"/>
      <name val="Calibri"/>
      <family val="2"/>
      <charset val="238"/>
      <scheme val="minor"/>
    </font>
    <font>
      <sz val="56"/>
      <name val="Calibri"/>
      <family val="2"/>
      <charset val="238"/>
      <scheme val="minor"/>
    </font>
    <font>
      <b/>
      <sz val="56"/>
      <name val="Calibri"/>
      <family val="2"/>
      <charset val="238"/>
      <scheme val="minor"/>
    </font>
    <font>
      <sz val="56"/>
      <color theme="1"/>
      <name val="Czcionka tekstu podstawowego"/>
      <family val="2"/>
      <charset val="238"/>
    </font>
    <font>
      <sz val="72"/>
      <name val="Calibri"/>
      <family val="2"/>
      <charset val="238"/>
      <scheme val="minor"/>
    </font>
    <font>
      <b/>
      <vertAlign val="superscript"/>
      <sz val="56"/>
      <name val="Calibri"/>
      <family val="2"/>
      <charset val="238"/>
      <scheme val="minor"/>
    </font>
    <font>
      <sz val="56"/>
      <name val="Times New Roman"/>
      <family val="1"/>
      <charset val="238"/>
    </font>
    <font>
      <sz val="22"/>
      <color theme="1"/>
      <name val="Czcionka tekstu podstawowego"/>
      <family val="2"/>
      <charset val="238"/>
    </font>
    <font>
      <sz val="24"/>
      <color theme="1"/>
      <name val="Calibri"/>
      <family val="2"/>
      <charset val="238"/>
      <scheme val="minor"/>
    </font>
    <font>
      <sz val="24"/>
      <color theme="1"/>
      <name val="Czcionka tekstu podstawowego"/>
      <charset val="238"/>
    </font>
    <font>
      <sz val="48"/>
      <color rgb="FFFF0000"/>
      <name val="Calibri"/>
      <family val="2"/>
      <charset val="238"/>
      <scheme val="minor"/>
    </font>
    <font>
      <sz val="28"/>
      <name val="Czcionka tekstu podstawowego"/>
      <charset val="238"/>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s>
  <borders count="5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
        <color auto="1"/>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auto="1"/>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s>
  <cellStyleXfs count="5">
    <xf numFmtId="0" fontId="0" fillId="0" borderId="0"/>
    <xf numFmtId="0" fontId="32" fillId="0" borderId="0"/>
    <xf numFmtId="9" fontId="39" fillId="0" borderId="0" applyFont="0" applyFill="0" applyBorder="0" applyAlignment="0" applyProtection="0"/>
    <xf numFmtId="0" fontId="56" fillId="0" borderId="0" applyNumberFormat="0" applyFill="0" applyBorder="0" applyAlignment="0" applyProtection="0">
      <alignment vertical="top"/>
      <protection locked="0"/>
    </xf>
    <xf numFmtId="0" fontId="39" fillId="0" borderId="0"/>
  </cellStyleXfs>
  <cellXfs count="513">
    <xf numFmtId="0" fontId="0" fillId="0" borderId="0" xfId="0"/>
    <xf numFmtId="0" fontId="0" fillId="0" borderId="0" xfId="0" applyAlignment="1">
      <alignment wrapText="1"/>
    </xf>
    <xf numFmtId="0" fontId="1" fillId="0" borderId="0" xfId="0" applyFont="1" applyAlignment="1">
      <alignment horizontal="left" vertical="center" indent="1"/>
    </xf>
    <xf numFmtId="0" fontId="0" fillId="0" borderId="0" xfId="0" applyAlignment="1">
      <alignment horizontal="left" wrapText="1" indent="35"/>
    </xf>
    <xf numFmtId="0" fontId="0" fillId="0" borderId="0" xfId="0" applyAlignment="1">
      <alignment horizontal="center" vertical="center"/>
    </xf>
    <xf numFmtId="0" fontId="6" fillId="0" borderId="2" xfId="0" applyFont="1" applyBorder="1" applyAlignment="1">
      <alignment horizontal="center" vertical="center"/>
    </xf>
    <xf numFmtId="0" fontId="0" fillId="0" borderId="5" xfId="0" applyBorder="1"/>
    <xf numFmtId="165" fontId="9" fillId="0" borderId="4" xfId="0" applyNumberFormat="1" applyFont="1" applyBorder="1" applyAlignment="1">
      <alignment horizontal="center" vertical="center" wrapText="1"/>
    </xf>
    <xf numFmtId="0" fontId="11" fillId="0" borderId="5" xfId="0" applyFont="1" applyBorder="1" applyAlignment="1">
      <alignment horizontal="left" vertical="center" wrapText="1" indent="1"/>
    </xf>
    <xf numFmtId="0" fontId="11" fillId="0" borderId="5" xfId="0" applyFont="1" applyBorder="1" applyAlignment="1" applyProtection="1">
      <alignment horizontal="left" vertical="center" wrapText="1" indent="1"/>
      <protection locked="0"/>
    </xf>
    <xf numFmtId="165" fontId="9" fillId="0" borderId="7" xfId="0" applyNumberFormat="1" applyFont="1" applyBorder="1" applyAlignment="1">
      <alignment horizontal="center" vertical="center" wrapText="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11" fillId="3" borderId="5"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8" xfId="0" applyFont="1" applyFill="1" applyBorder="1" applyAlignment="1">
      <alignment horizontal="left" vertical="center" wrapText="1" inden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5" xfId="0" applyFont="1" applyFill="1" applyBorder="1"/>
    <xf numFmtId="0" fontId="13" fillId="2" borderId="6" xfId="0" applyFont="1" applyFill="1" applyBorder="1"/>
    <xf numFmtId="0" fontId="13" fillId="2" borderId="8" xfId="0" applyFont="1" applyFill="1" applyBorder="1"/>
    <xf numFmtId="0" fontId="13" fillId="2" borderId="9" xfId="0" applyFont="1" applyFill="1" applyBorder="1"/>
    <xf numFmtId="0" fontId="15" fillId="0" borderId="0" xfId="0" applyFont="1"/>
    <xf numFmtId="166" fontId="17" fillId="0" borderId="0" xfId="0" applyNumberFormat="1" applyFont="1" applyBorder="1" applyAlignment="1">
      <alignment vertical="center"/>
    </xf>
    <xf numFmtId="0" fontId="15" fillId="0" borderId="0" xfId="0" applyFont="1" applyBorder="1"/>
    <xf numFmtId="0" fontId="0" fillId="0" borderId="5" xfId="0" applyBorder="1" applyAlignment="1">
      <alignment horizontal="center"/>
    </xf>
    <xf numFmtId="0" fontId="21" fillId="0" borderId="4" xfId="0" applyFont="1" applyBorder="1" applyAlignment="1">
      <alignment horizontal="center"/>
    </xf>
    <xf numFmtId="0" fontId="0" fillId="0" borderId="6" xfId="0" applyBorder="1" applyAlignment="1">
      <alignment horizontal="center"/>
    </xf>
    <xf numFmtId="0" fontId="7" fillId="4" borderId="1"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top" wrapText="1"/>
      <protection locked="0"/>
    </xf>
    <xf numFmtId="0" fontId="16" fillId="0" borderId="9" xfId="0" applyFont="1" applyBorder="1" applyAlignment="1" applyProtection="1">
      <alignment horizontal="center" vertical="top" wrapText="1"/>
      <protection locked="0"/>
    </xf>
    <xf numFmtId="0" fontId="7" fillId="0" borderId="5"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24" fillId="0" borderId="0" xfId="0" applyFont="1" applyBorder="1" applyAlignment="1">
      <alignment horizontal="right" vertical="top" wrapText="1"/>
    </xf>
    <xf numFmtId="0" fontId="8" fillId="0" borderId="0" xfId="0" applyFont="1" applyBorder="1" applyAlignment="1">
      <alignment horizontal="left" vertical="center" wrapText="1" indent="1"/>
    </xf>
    <xf numFmtId="14" fontId="8" fillId="0" borderId="0" xfId="0" applyNumberFormat="1" applyFont="1" applyAlignment="1">
      <alignment horizontal="left" vertical="center" indent="1"/>
    </xf>
    <xf numFmtId="0" fontId="5" fillId="0" borderId="0" xfId="0" applyFont="1" applyFill="1" applyBorder="1" applyAlignment="1">
      <alignment horizontal="center" vertical="center" textRotation="90" wrapText="1"/>
    </xf>
    <xf numFmtId="0" fontId="6" fillId="0" borderId="0" xfId="0" applyFont="1" applyAlignment="1">
      <alignment vertical="center" wrapText="1"/>
    </xf>
    <xf numFmtId="0" fontId="8"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0" fontId="0" fillId="0" borderId="2" xfId="0" applyBorder="1"/>
    <xf numFmtId="0" fontId="8" fillId="0" borderId="2" xfId="0" applyFont="1" applyBorder="1" applyAlignment="1" applyProtection="1">
      <alignment horizontal="center" vertical="center" wrapText="1"/>
      <protection locked="0"/>
    </xf>
    <xf numFmtId="0" fontId="0" fillId="0" borderId="0" xfId="0" applyFill="1" applyBorder="1"/>
    <xf numFmtId="0" fontId="7" fillId="4" borderId="5"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0" borderId="5" xfId="0" applyBorder="1" applyAlignment="1">
      <alignment horizontal="center"/>
    </xf>
    <xf numFmtId="0" fontId="6" fillId="0" borderId="2" xfId="0" applyFont="1" applyBorder="1" applyAlignment="1">
      <alignment horizontal="center" vertical="center"/>
    </xf>
    <xf numFmtId="0" fontId="17" fillId="0" borderId="0" xfId="0" applyFont="1" applyAlignment="1"/>
    <xf numFmtId="0" fontId="15" fillId="0" borderId="0" xfId="0" applyFont="1" applyAlignment="1"/>
    <xf numFmtId="0" fontId="7" fillId="0" borderId="0" xfId="0" applyFont="1" applyAlignment="1">
      <alignment horizontal="right"/>
    </xf>
    <xf numFmtId="0" fontId="17" fillId="0" borderId="0" xfId="0" applyFont="1" applyAlignment="1">
      <alignment horizontal="right" vertical="center"/>
    </xf>
    <xf numFmtId="167" fontId="17" fillId="0" borderId="0" xfId="0" applyNumberFormat="1" applyFont="1" applyAlignment="1">
      <alignment horizontal="left" vertical="center"/>
    </xf>
    <xf numFmtId="0" fontId="17" fillId="0" borderId="0" xfId="0" applyFont="1" applyAlignment="1">
      <alignment horizontal="right" vertical="center" indent="1"/>
    </xf>
    <xf numFmtId="0" fontId="11" fillId="0" borderId="8" xfId="0" applyFont="1" applyBorder="1" applyAlignment="1">
      <alignment horizontal="left" vertical="center" wrapText="1" indent="1"/>
    </xf>
    <xf numFmtId="0" fontId="33" fillId="0" borderId="0" xfId="1" applyFont="1" applyFill="1" applyBorder="1" applyAlignment="1">
      <alignment vertical="center" wrapText="1"/>
    </xf>
    <xf numFmtId="0" fontId="15" fillId="0" borderId="0" xfId="1" applyFont="1" applyAlignment="1">
      <alignment vertical="center"/>
    </xf>
    <xf numFmtId="0" fontId="33" fillId="0" borderId="0"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1" fillId="0" borderId="0" xfId="1" applyFont="1" applyFill="1" applyBorder="1" applyAlignment="1">
      <alignment horizontal="center" vertical="center" wrapText="1"/>
    </xf>
    <xf numFmtId="0" fontId="7" fillId="0" borderId="0" xfId="1" applyFont="1" applyAlignment="1">
      <alignment vertical="center"/>
    </xf>
    <xf numFmtId="0" fontId="7" fillId="0" borderId="0" xfId="1" applyFont="1" applyBorder="1"/>
    <xf numFmtId="0" fontId="15" fillId="0" borderId="0" xfId="1" applyFont="1" applyBorder="1"/>
    <xf numFmtId="0" fontId="7" fillId="0" borderId="0" xfId="1" applyFont="1"/>
    <xf numFmtId="0" fontId="35" fillId="0" borderId="0" xfId="1" applyFont="1"/>
    <xf numFmtId="164" fontId="38" fillId="0" borderId="0" xfId="1" applyNumberFormat="1" applyFont="1" applyFill="1" applyAlignment="1"/>
    <xf numFmtId="0" fontId="15" fillId="0" borderId="0" xfId="1" applyFont="1"/>
    <xf numFmtId="0" fontId="38" fillId="0" borderId="0" xfId="1" applyFont="1"/>
    <xf numFmtId="0" fontId="35" fillId="0" borderId="0" xfId="1" applyFont="1" applyAlignment="1"/>
    <xf numFmtId="0" fontId="40" fillId="0" borderId="0" xfId="1" applyFont="1" applyAlignment="1"/>
    <xf numFmtId="49" fontId="41" fillId="0" borderId="0" xfId="1" applyNumberFormat="1" applyFont="1" applyAlignment="1"/>
    <xf numFmtId="0" fontId="17" fillId="0" borderId="0" xfId="1" applyFont="1" applyAlignment="1"/>
    <xf numFmtId="0" fontId="15" fillId="0" borderId="0" xfId="1" applyFont="1" applyAlignment="1"/>
    <xf numFmtId="2" fontId="8" fillId="0" borderId="0" xfId="1" applyNumberFormat="1" applyFont="1" applyAlignment="1">
      <alignment horizontal="center" vertical="center"/>
    </xf>
    <xf numFmtId="169" fontId="8" fillId="0" borderId="0" xfId="1" applyNumberFormat="1" applyFont="1" applyAlignment="1">
      <alignment vertical="center"/>
    </xf>
    <xf numFmtId="0" fontId="17" fillId="0" borderId="0" xfId="1" applyFont="1" applyAlignment="1">
      <alignment horizontal="right" vertical="center"/>
    </xf>
    <xf numFmtId="0" fontId="17" fillId="0" borderId="0" xfId="1" applyFont="1" applyAlignment="1">
      <alignment horizontal="left" vertical="center" wrapText="1" indent="1"/>
    </xf>
    <xf numFmtId="0" fontId="17" fillId="0" borderId="0" xfId="1" applyFont="1" applyAlignment="1">
      <alignment horizontal="left" wrapText="1" indent="1"/>
    </xf>
    <xf numFmtId="0" fontId="7" fillId="0" borderId="0" xfId="1" applyFont="1" applyAlignment="1">
      <alignment horizontal="left" vertical="top"/>
    </xf>
    <xf numFmtId="168" fontId="36" fillId="0" borderId="0" xfId="1" applyNumberFormat="1" applyFont="1" applyAlignment="1">
      <alignment horizontal="left" vertical="top"/>
    </xf>
    <xf numFmtId="0" fontId="16" fillId="0" borderId="0" xfId="1" applyFont="1" applyAlignment="1">
      <alignment vertical="center"/>
    </xf>
    <xf numFmtId="0" fontId="29" fillId="0" borderId="0" xfId="1" applyFont="1" applyAlignment="1"/>
    <xf numFmtId="0" fontId="23" fillId="0" borderId="0" xfId="1" applyFont="1" applyAlignment="1"/>
    <xf numFmtId="0" fontId="17" fillId="0" borderId="0" xfId="1" applyFont="1" applyAlignment="1">
      <alignment horizontal="left" vertical="center" indent="1"/>
    </xf>
    <xf numFmtId="0" fontId="8" fillId="0" borderId="0" xfId="1" applyFont="1" applyAlignment="1"/>
    <xf numFmtId="0" fontId="8" fillId="0" borderId="0" xfId="1" applyFont="1"/>
    <xf numFmtId="0" fontId="8" fillId="0" borderId="0" xfId="1" applyFont="1" applyAlignment="1">
      <alignment vertical="center"/>
    </xf>
    <xf numFmtId="0" fontId="7" fillId="0" borderId="0" xfId="1" applyFont="1" applyAlignment="1">
      <alignment horizontal="right" vertical="top" indent="2"/>
    </xf>
    <xf numFmtId="0" fontId="17" fillId="0" borderId="0" xfId="1" applyFont="1" applyAlignment="1">
      <alignment horizontal="right" indent="1"/>
    </xf>
    <xf numFmtId="0" fontId="17" fillId="0" borderId="0" xfId="1" applyFont="1" applyAlignment="1">
      <alignment wrapText="1"/>
    </xf>
    <xf numFmtId="0" fontId="17" fillId="0" borderId="0" xfId="1" applyFont="1" applyAlignment="1">
      <alignment vertical="center"/>
    </xf>
    <xf numFmtId="0" fontId="17" fillId="0" borderId="0" xfId="1" applyNumberFormat="1" applyFont="1" applyAlignment="1">
      <alignment vertical="center"/>
    </xf>
    <xf numFmtId="169" fontId="16" fillId="0" borderId="0" xfId="1" applyNumberFormat="1" applyFont="1" applyAlignment="1">
      <alignment horizontal="left" vertical="center"/>
    </xf>
    <xf numFmtId="0" fontId="7" fillId="0" borderId="0" xfId="1" applyFont="1" applyBorder="1" applyAlignment="1">
      <alignment horizontal="center" vertical="center"/>
    </xf>
    <xf numFmtId="0" fontId="42" fillId="7" borderId="5" xfId="1" applyFont="1" applyFill="1" applyBorder="1" applyAlignment="1">
      <alignment horizontal="center" vertical="center" wrapText="1"/>
    </xf>
    <xf numFmtId="0" fontId="42" fillId="8" borderId="5" xfId="1" applyFont="1" applyFill="1" applyBorder="1" applyAlignment="1">
      <alignment horizontal="center" vertical="center" wrapText="1"/>
    </xf>
    <xf numFmtId="0" fontId="42" fillId="8" borderId="16" xfId="1" applyFont="1" applyFill="1" applyBorder="1" applyAlignment="1">
      <alignment horizontal="center" vertical="center" wrapText="1"/>
    </xf>
    <xf numFmtId="0" fontId="44" fillId="9" borderId="0" xfId="1" applyFont="1" applyFill="1"/>
    <xf numFmtId="0" fontId="44" fillId="10" borderId="0" xfId="1" applyFont="1" applyFill="1"/>
    <xf numFmtId="0" fontId="7" fillId="0" borderId="17" xfId="1" applyFont="1" applyBorder="1" applyAlignment="1">
      <alignment horizontal="center" vertical="center" wrapText="1"/>
    </xf>
    <xf numFmtId="0" fontId="16" fillId="7" borderId="5" xfId="1" applyFont="1" applyFill="1" applyBorder="1" applyAlignment="1">
      <alignment horizontal="center" vertical="center" wrapText="1"/>
    </xf>
    <xf numFmtId="0" fontId="15" fillId="7" borderId="5" xfId="1" applyFont="1" applyFill="1" applyBorder="1"/>
    <xf numFmtId="0" fontId="15" fillId="8" borderId="5" xfId="1" applyFont="1" applyFill="1" applyBorder="1"/>
    <xf numFmtId="0" fontId="15" fillId="8" borderId="16" xfId="1" applyFont="1" applyFill="1" applyBorder="1"/>
    <xf numFmtId="0" fontId="15" fillId="9" borderId="0" xfId="1" applyFont="1" applyFill="1"/>
    <xf numFmtId="0" fontId="15" fillId="10" borderId="0" xfId="1" applyFont="1" applyFill="1"/>
    <xf numFmtId="0" fontId="8" fillId="0" borderId="0" xfId="1" applyFont="1" applyBorder="1" applyAlignment="1">
      <alignment vertical="center" wrapText="1"/>
    </xf>
    <xf numFmtId="0" fontId="16" fillId="7" borderId="0" xfId="1" applyFont="1" applyFill="1" applyBorder="1" applyAlignment="1">
      <alignment horizontal="center" vertical="center" wrapText="1"/>
    </xf>
    <xf numFmtId="0" fontId="16" fillId="7" borderId="27" xfId="1" applyFont="1" applyFill="1" applyBorder="1" applyAlignment="1">
      <alignment horizontal="center" vertical="center" wrapText="1"/>
    </xf>
    <xf numFmtId="0" fontId="15" fillId="8" borderId="21" xfId="1" applyFont="1" applyFill="1" applyBorder="1"/>
    <xf numFmtId="0" fontId="15" fillId="8" borderId="11" xfId="1" applyFont="1" applyFill="1" applyBorder="1"/>
    <xf numFmtId="0" fontId="15" fillId="0" borderId="22" xfId="1" applyFont="1" applyBorder="1"/>
    <xf numFmtId="0" fontId="7" fillId="4" borderId="25" xfId="1" applyFont="1" applyFill="1" applyBorder="1" applyAlignment="1">
      <alignment horizontal="center" vertical="center" wrapText="1"/>
    </xf>
    <xf numFmtId="0" fontId="44" fillId="0" borderId="0" xfId="1" applyFont="1"/>
    <xf numFmtId="0" fontId="7" fillId="0" borderId="28" xfId="1" applyFont="1" applyBorder="1" applyAlignment="1">
      <alignment horizontal="center" vertical="center" wrapText="1"/>
    </xf>
    <xf numFmtId="0" fontId="17" fillId="0" borderId="0" xfId="1" applyFont="1" applyBorder="1" applyAlignment="1">
      <alignment horizontal="left" vertical="center" wrapText="1" indent="1"/>
    </xf>
    <xf numFmtId="166" fontId="17" fillId="0" borderId="0" xfId="1" applyNumberFormat="1" applyFont="1" applyBorder="1" applyAlignment="1">
      <alignment vertical="center"/>
    </xf>
    <xf numFmtId="49" fontId="42" fillId="0" borderId="0" xfId="1" applyNumberFormat="1" applyFont="1" applyAlignment="1">
      <alignment vertical="center"/>
    </xf>
    <xf numFmtId="0" fontId="7" fillId="0" borderId="0" xfId="1" applyFont="1" applyAlignment="1">
      <alignment horizontal="center"/>
    </xf>
    <xf numFmtId="0" fontId="15" fillId="0" borderId="0" xfId="1" applyFont="1" applyAlignment="1">
      <alignment horizontal="center" wrapText="1"/>
    </xf>
    <xf numFmtId="0" fontId="18" fillId="0" borderId="0" xfId="1" applyFont="1" applyAlignment="1">
      <alignment horizontal="center" wrapText="1"/>
    </xf>
    <xf numFmtId="0" fontId="40" fillId="0" borderId="0" xfId="1" applyFont="1" applyAlignment="1">
      <alignment horizontal="center" wrapText="1"/>
    </xf>
    <xf numFmtId="0" fontId="40" fillId="0" borderId="0" xfId="1" applyFont="1"/>
    <xf numFmtId="0" fontId="1" fillId="0" borderId="0" xfId="1" applyFont="1" applyAlignment="1">
      <alignment wrapText="1"/>
    </xf>
    <xf numFmtId="0" fontId="17" fillId="9" borderId="0" xfId="1" applyFont="1" applyFill="1" applyBorder="1" applyAlignment="1">
      <alignment horizontal="center" wrapText="1"/>
    </xf>
    <xf numFmtId="0" fontId="1" fillId="9" borderId="0" xfId="1" applyFont="1" applyFill="1" applyAlignment="1">
      <alignment wrapText="1"/>
    </xf>
    <xf numFmtId="0" fontId="8" fillId="7" borderId="5" xfId="1" applyFont="1" applyFill="1" applyBorder="1" applyAlignment="1">
      <alignment horizontal="center" vertical="center" wrapText="1"/>
    </xf>
    <xf numFmtId="0" fontId="7" fillId="8" borderId="5" xfId="1" applyFont="1" applyFill="1" applyBorder="1" applyAlignment="1">
      <alignment horizontal="center" vertical="center" wrapText="1"/>
    </xf>
    <xf numFmtId="169" fontId="48" fillId="0" borderId="0" xfId="1" applyNumberFormat="1" applyFont="1" applyAlignment="1">
      <alignment horizontal="left" vertical="center"/>
    </xf>
    <xf numFmtId="0" fontId="49" fillId="0" borderId="0" xfId="1" applyFont="1" applyAlignment="1">
      <alignment vertical="center"/>
    </xf>
    <xf numFmtId="0" fontId="17" fillId="4" borderId="14" xfId="1" applyFont="1" applyFill="1" applyBorder="1" applyAlignment="1">
      <alignment horizontal="center" vertical="center" wrapText="1"/>
    </xf>
    <xf numFmtId="49" fontId="17" fillId="0" borderId="0" xfId="1" applyNumberFormat="1" applyFont="1" applyBorder="1" applyAlignment="1">
      <alignment horizontal="left" vertical="center" wrapText="1"/>
    </xf>
    <xf numFmtId="0" fontId="17" fillId="0" borderId="0" xfId="1" applyFont="1" applyBorder="1" applyAlignment="1">
      <alignment horizontal="left" vertical="center" wrapText="1"/>
    </xf>
    <xf numFmtId="0" fontId="50" fillId="0" borderId="0" xfId="1" applyFont="1"/>
    <xf numFmtId="0" fontId="32" fillId="0" borderId="0" xfId="1"/>
    <xf numFmtId="0" fontId="51" fillId="0" borderId="0" xfId="1" applyFont="1" applyBorder="1"/>
    <xf numFmtId="0" fontId="52" fillId="0" borderId="0" xfId="1" applyFont="1" applyBorder="1"/>
    <xf numFmtId="0" fontId="52" fillId="0" borderId="0" xfId="1" applyFont="1" applyBorder="1" applyAlignment="1">
      <alignment horizontal="center" vertical="center"/>
    </xf>
    <xf numFmtId="0" fontId="52" fillId="0" borderId="0" xfId="1" applyFont="1" applyBorder="1" applyAlignment="1"/>
    <xf numFmtId="0" fontId="52" fillId="0" borderId="0" xfId="1" applyFont="1" applyBorder="1" applyAlignment="1">
      <alignment vertical="center"/>
    </xf>
    <xf numFmtId="0" fontId="52" fillId="0" borderId="0" xfId="1" applyFont="1" applyBorder="1" applyAlignment="1">
      <alignment horizontal="center" vertical="center" wrapText="1"/>
    </xf>
    <xf numFmtId="0" fontId="52" fillId="9" borderId="0" xfId="1" applyFont="1" applyFill="1" applyBorder="1" applyAlignment="1">
      <alignment vertical="center"/>
    </xf>
    <xf numFmtId="0" fontId="53" fillId="0" borderId="0" xfId="1" applyFont="1" applyBorder="1" applyAlignment="1">
      <alignment horizontal="center" vertical="center"/>
    </xf>
    <xf numFmtId="0" fontId="54" fillId="0" borderId="0" xfId="1" applyFont="1" applyBorder="1" applyAlignment="1">
      <alignment vertical="center"/>
    </xf>
    <xf numFmtId="0" fontId="53" fillId="0" borderId="0" xfId="1" applyFont="1" applyBorder="1" applyAlignment="1">
      <alignment horizontal="left" vertical="center" wrapText="1" indent="1"/>
    </xf>
    <xf numFmtId="0" fontId="42" fillId="0" borderId="0" xfId="1" applyFont="1" applyBorder="1" applyAlignment="1">
      <alignment horizontal="left" vertical="center" indent="4"/>
    </xf>
    <xf numFmtId="0" fontId="55" fillId="0" borderId="0" xfId="1" applyFont="1" applyBorder="1" applyAlignment="1">
      <alignment horizontal="left" vertical="center" indent="4"/>
    </xf>
    <xf numFmtId="0" fontId="17" fillId="0" borderId="0" xfId="1" applyFont="1" applyAlignment="1">
      <alignment horizontal="center" vertical="center" wrapText="1"/>
    </xf>
    <xf numFmtId="0" fontId="33" fillId="0" borderId="0" xfId="1" applyFont="1" applyAlignment="1">
      <alignment horizontal="right" vertical="top"/>
    </xf>
    <xf numFmtId="0" fontId="36" fillId="0" borderId="0" xfId="1" applyFont="1" applyAlignment="1">
      <alignment vertical="center" wrapText="1"/>
    </xf>
    <xf numFmtId="165" fontId="7" fillId="0" borderId="17" xfId="1" applyNumberFormat="1" applyFont="1" applyBorder="1" applyAlignment="1">
      <alignment horizontal="center" vertical="center" wrapText="1"/>
    </xf>
    <xf numFmtId="0" fontId="35" fillId="0" borderId="5" xfId="0" applyFont="1" applyBorder="1" applyAlignment="1">
      <alignment horizontal="left" vertical="center" wrapText="1" indent="1"/>
    </xf>
    <xf numFmtId="0" fontId="42" fillId="11" borderId="5" xfId="1"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8" fillId="0" borderId="0" xfId="0" applyFont="1" applyBorder="1" applyAlignment="1">
      <alignment horizontal="left" wrapText="1" indent="1"/>
    </xf>
    <xf numFmtId="14" fontId="8" fillId="0" borderId="0" xfId="0" applyNumberFormat="1" applyFont="1" applyAlignment="1">
      <alignment horizontal="left" indent="1"/>
    </xf>
    <xf numFmtId="0" fontId="16" fillId="0" borderId="2" xfId="0" applyFont="1" applyBorder="1" applyAlignment="1" applyProtection="1">
      <alignment horizontal="left" vertical="center" wrapText="1" indent="1"/>
      <protection locked="0"/>
    </xf>
    <xf numFmtId="0" fontId="16" fillId="0" borderId="2"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8" fillId="0" borderId="0" xfId="0" applyFont="1" applyBorder="1" applyAlignment="1">
      <alignment horizontal="right" vertical="center" wrapText="1" indent="1"/>
    </xf>
    <xf numFmtId="0" fontId="8" fillId="0" borderId="0" xfId="0" applyFont="1" applyBorder="1" applyAlignment="1">
      <alignment horizontal="left" wrapText="1"/>
    </xf>
    <xf numFmtId="14" fontId="8" fillId="0" borderId="0" xfId="0" applyNumberFormat="1" applyFont="1" applyAlignment="1">
      <alignment horizontal="left"/>
    </xf>
    <xf numFmtId="166" fontId="17" fillId="0" borderId="0" xfId="0" applyNumberFormat="1" applyFont="1" applyBorder="1" applyAlignment="1"/>
    <xf numFmtId="0" fontId="15" fillId="0" borderId="0" xfId="0" applyFont="1" applyBorder="1" applyAlignment="1"/>
    <xf numFmtId="165" fontId="42" fillId="0" borderId="4" xfId="0" applyNumberFormat="1" applyFont="1" applyBorder="1" applyAlignment="1">
      <alignment horizontal="center" vertical="center" wrapText="1"/>
    </xf>
    <xf numFmtId="165" fontId="42" fillId="0" borderId="7" xfId="0" applyNumberFormat="1" applyFont="1" applyBorder="1" applyAlignment="1">
      <alignment horizontal="center" vertical="center" wrapText="1"/>
    </xf>
    <xf numFmtId="0" fontId="16" fillId="0" borderId="2" xfId="0" applyFont="1" applyBorder="1" applyAlignment="1" applyProtection="1">
      <alignment vertical="center" wrapText="1"/>
      <protection locked="0"/>
    </xf>
    <xf numFmtId="0" fontId="26" fillId="0" borderId="2" xfId="0" applyFont="1" applyBorder="1"/>
    <xf numFmtId="0" fontId="26" fillId="0" borderId="0" xfId="0" applyFont="1"/>
    <xf numFmtId="0" fontId="17" fillId="0" borderId="0" xfId="0" applyFont="1" applyAlignment="1">
      <alignment horizontal="right"/>
    </xf>
    <xf numFmtId="167" fontId="17" fillId="0" borderId="0" xfId="0" applyNumberFormat="1" applyFont="1" applyAlignment="1">
      <alignment horizontal="left"/>
    </xf>
    <xf numFmtId="0" fontId="15" fillId="0" borderId="0" xfId="1" applyFont="1" applyAlignment="1"/>
    <xf numFmtId="0" fontId="15" fillId="8" borderId="5" xfId="1" applyFont="1" applyFill="1" applyBorder="1" applyAlignment="1">
      <alignment horizontal="center"/>
    </xf>
    <xf numFmtId="0" fontId="15" fillId="8" borderId="16" xfId="1" applyFont="1" applyFill="1" applyBorder="1" applyAlignment="1">
      <alignment horizontal="center"/>
    </xf>
    <xf numFmtId="0" fontId="36" fillId="0" borderId="14" xfId="1" applyFont="1" applyBorder="1" applyAlignment="1">
      <alignment horizontal="center" vertical="center" wrapText="1"/>
    </xf>
    <xf numFmtId="0" fontId="7" fillId="8" borderId="29" xfId="1" applyFont="1" applyFill="1" applyBorder="1" applyAlignment="1">
      <alignment horizontal="center" vertical="center" wrapText="1"/>
    </xf>
    <xf numFmtId="0" fontId="16" fillId="7" borderId="29" xfId="1" applyFont="1" applyFill="1" applyBorder="1" applyAlignment="1">
      <alignment horizontal="center" vertical="center" wrapText="1"/>
    </xf>
    <xf numFmtId="0" fontId="15" fillId="8" borderId="29" xfId="1" applyFont="1" applyFill="1" applyBorder="1"/>
    <xf numFmtId="0" fontId="42" fillId="0" borderId="0" xfId="1" applyFont="1" applyBorder="1" applyAlignment="1">
      <alignment horizontal="center" vertical="center" wrapText="1"/>
    </xf>
    <xf numFmtId="0" fontId="52" fillId="9" borderId="0" xfId="1" applyFont="1" applyFill="1" applyBorder="1" applyAlignment="1">
      <alignment horizontal="center" vertical="center"/>
    </xf>
    <xf numFmtId="0" fontId="16" fillId="0" borderId="5" xfId="1" applyFont="1" applyBorder="1" applyAlignment="1">
      <alignment horizontal="left" vertical="center" wrapText="1" indent="1"/>
    </xf>
    <xf numFmtId="0" fontId="16" fillId="0" borderId="29" xfId="1" applyFont="1" applyBorder="1" applyAlignment="1">
      <alignment horizontal="left" vertical="center" wrapText="1" indent="1"/>
    </xf>
    <xf numFmtId="0" fontId="42" fillId="4" borderId="5" xfId="1" applyFont="1" applyFill="1" applyBorder="1" applyAlignment="1">
      <alignment horizontal="center" vertical="center" wrapText="1"/>
    </xf>
    <xf numFmtId="0" fontId="42" fillId="11" borderId="5" xfId="1" applyFont="1" applyFill="1" applyBorder="1" applyAlignment="1">
      <alignment horizontal="center" vertical="center" wrapText="1"/>
    </xf>
    <xf numFmtId="0" fontId="7" fillId="0" borderId="29" xfId="1" applyFont="1" applyBorder="1" applyAlignment="1">
      <alignment horizontal="center" vertical="center" wrapText="1"/>
    </xf>
    <xf numFmtId="0" fontId="7" fillId="7" borderId="29" xfId="1" applyFont="1" applyFill="1" applyBorder="1" applyAlignment="1">
      <alignment horizontal="center" vertical="center" wrapText="1"/>
    </xf>
    <xf numFmtId="0" fontId="35" fillId="8" borderId="29" xfId="1" applyFont="1" applyFill="1" applyBorder="1" applyAlignment="1">
      <alignment horizontal="center" vertical="center" wrapText="1"/>
    </xf>
    <xf numFmtId="0" fontId="7" fillId="8" borderId="29" xfId="1" applyFont="1" applyFill="1" applyBorder="1" applyAlignment="1">
      <alignment vertical="center" wrapText="1"/>
    </xf>
    <xf numFmtId="0" fontId="35" fillId="11" borderId="29" xfId="1" applyFont="1" applyFill="1" applyBorder="1" applyAlignment="1">
      <alignment horizontal="center" vertical="center" wrapText="1"/>
    </xf>
    <xf numFmtId="0" fontId="37" fillId="0" borderId="0" xfId="1" applyNumberFormat="1" applyFont="1" applyFill="1" applyAlignment="1">
      <alignment horizontal="left" indent="1"/>
    </xf>
    <xf numFmtId="0" fontId="37" fillId="0" borderId="0" xfId="1" applyNumberFormat="1" applyFont="1" applyFill="1" applyAlignment="1">
      <alignment horizontal="left" wrapText="1" indent="2"/>
    </xf>
    <xf numFmtId="0" fontId="15" fillId="0" borderId="0" xfId="1" applyNumberFormat="1" applyFont="1" applyFill="1" applyAlignment="1">
      <alignment horizontal="left" indent="1"/>
    </xf>
    <xf numFmtId="0" fontId="37" fillId="0" borderId="0" xfId="2" applyNumberFormat="1" applyFont="1" applyFill="1" applyAlignment="1">
      <alignment horizontal="left" indent="1"/>
    </xf>
    <xf numFmtId="0" fontId="17" fillId="0" borderId="0" xfId="1" applyNumberFormat="1" applyFont="1" applyFill="1" applyAlignment="1">
      <alignment horizontal="left" indent="2"/>
    </xf>
    <xf numFmtId="0" fontId="36" fillId="6" borderId="14" xfId="1" applyFont="1" applyFill="1" applyBorder="1" applyAlignment="1">
      <alignment horizontal="center" vertical="center" wrapText="1"/>
    </xf>
    <xf numFmtId="0" fontId="15" fillId="7" borderId="29" xfId="1" applyFont="1" applyFill="1" applyBorder="1"/>
    <xf numFmtId="0" fontId="15" fillId="8" borderId="32" xfId="1" applyFont="1" applyFill="1" applyBorder="1"/>
    <xf numFmtId="0" fontId="42" fillId="7" borderId="14" xfId="1" applyFont="1" applyFill="1" applyBorder="1" applyAlignment="1">
      <alignment horizontal="center" vertical="center" wrapText="1"/>
    </xf>
    <xf numFmtId="0" fontId="16" fillId="7" borderId="5" xfId="1" applyFont="1" applyFill="1" applyBorder="1" applyAlignment="1">
      <alignment vertical="top" wrapText="1"/>
    </xf>
    <xf numFmtId="0" fontId="16" fillId="7" borderId="29" xfId="1" applyFont="1" applyFill="1" applyBorder="1" applyAlignment="1">
      <alignment vertical="top" wrapText="1"/>
    </xf>
    <xf numFmtId="165" fontId="7" fillId="0" borderId="21" xfId="1" applyNumberFormat="1" applyFont="1" applyBorder="1" applyAlignment="1">
      <alignment horizontal="center" vertical="center" wrapText="1"/>
    </xf>
    <xf numFmtId="0" fontId="36" fillId="0" borderId="0" xfId="1" applyFont="1" applyBorder="1" applyAlignment="1">
      <alignment vertical="center"/>
    </xf>
    <xf numFmtId="0" fontId="52" fillId="9" borderId="41" xfId="1" applyFont="1" applyFill="1" applyBorder="1" applyAlignment="1">
      <alignment vertical="center"/>
    </xf>
    <xf numFmtId="0" fontId="52" fillId="9" borderId="42" xfId="1" applyFont="1" applyFill="1" applyBorder="1" applyAlignment="1">
      <alignment vertical="center"/>
    </xf>
    <xf numFmtId="0" fontId="52" fillId="9" borderId="43" xfId="1" applyFont="1" applyFill="1" applyBorder="1" applyAlignment="1">
      <alignment vertical="center"/>
    </xf>
    <xf numFmtId="0" fontId="52" fillId="9" borderId="44" xfId="1" applyFont="1" applyFill="1" applyBorder="1" applyAlignment="1">
      <alignment vertical="center"/>
    </xf>
    <xf numFmtId="0" fontId="15" fillId="0" borderId="0" xfId="4" applyFont="1" applyAlignment="1">
      <alignment horizontal="left" indent="2"/>
    </xf>
    <xf numFmtId="0" fontId="40" fillId="0" borderId="0" xfId="4" applyFont="1" applyAlignment="1">
      <alignment horizontal="left" vertical="center" indent="2"/>
    </xf>
    <xf numFmtId="0" fontId="40" fillId="0" borderId="0" xfId="4" applyFont="1" applyAlignment="1">
      <alignment horizontal="left" indent="2"/>
    </xf>
    <xf numFmtId="0" fontId="0" fillId="0" borderId="0" xfId="0" applyAlignment="1">
      <alignment horizontal="left" indent="2"/>
    </xf>
    <xf numFmtId="0" fontId="61" fillId="0" borderId="0" xfId="4" applyFont="1" applyAlignment="1">
      <alignment horizontal="left" indent="2"/>
    </xf>
    <xf numFmtId="0" fontId="0" fillId="0" borderId="36" xfId="0" applyBorder="1"/>
    <xf numFmtId="0" fontId="65" fillId="0" borderId="36" xfId="4" applyFont="1" applyFill="1" applyBorder="1" applyAlignment="1">
      <alignment horizontal="left" vertical="center"/>
    </xf>
    <xf numFmtId="0" fontId="65" fillId="0" borderId="36" xfId="4" applyFont="1" applyFill="1" applyBorder="1" applyAlignment="1">
      <alignment horizontal="right" vertical="top"/>
    </xf>
    <xf numFmtId="0" fontId="0" fillId="0" borderId="0" xfId="0" applyFill="1"/>
    <xf numFmtId="0" fontId="31" fillId="0" borderId="0" xfId="4" applyFont="1" applyFill="1" applyAlignment="1">
      <alignment horizontal="left" vertical="center" indent="2"/>
    </xf>
    <xf numFmtId="0" fontId="1" fillId="0" borderId="5" xfId="0" applyFont="1" applyBorder="1" applyAlignment="1" applyProtection="1">
      <alignment horizontal="left" vertical="center" wrapText="1" indent="1"/>
      <protection locked="0"/>
    </xf>
    <xf numFmtId="0" fontId="16" fillId="0" borderId="5" xfId="0" applyFont="1" applyBorder="1" applyAlignment="1">
      <alignment horizontal="left" vertical="center" wrapText="1" indent="1"/>
    </xf>
    <xf numFmtId="0" fontId="1" fillId="0" borderId="5" xfId="0" applyFont="1" applyBorder="1" applyAlignment="1" applyProtection="1">
      <alignment horizontal="left" vertical="center" wrapText="1" indent="1"/>
      <protection locked="0"/>
    </xf>
    <xf numFmtId="0" fontId="17" fillId="4" borderId="5" xfId="0" applyFont="1" applyFill="1" applyBorder="1" applyAlignment="1" applyProtection="1">
      <alignment horizontal="center" vertical="center" wrapText="1"/>
      <protection locked="0"/>
    </xf>
    <xf numFmtId="0" fontId="16" fillId="0" borderId="5" xfId="0" applyFont="1" applyBorder="1" applyAlignment="1">
      <alignment horizontal="left" vertical="center" wrapText="1" indent="1"/>
    </xf>
    <xf numFmtId="0" fontId="35" fillId="0" borderId="5" xfId="0" applyFont="1" applyBorder="1" applyAlignment="1">
      <alignment horizontal="left" vertical="center" wrapText="1" indent="1"/>
    </xf>
    <xf numFmtId="0" fontId="40" fillId="0" borderId="0" xfId="0" applyFont="1" applyFill="1" applyBorder="1" applyAlignment="1">
      <alignment horizontal="left" vertical="center" wrapText="1" indent="1"/>
    </xf>
    <xf numFmtId="0" fontId="40" fillId="0" borderId="0" xfId="0" applyFont="1" applyAlignment="1">
      <alignment horizontal="left" vertical="center" indent="1"/>
    </xf>
    <xf numFmtId="0" fontId="40" fillId="0" borderId="0" xfId="0" applyFont="1" applyAlignment="1">
      <alignment horizontal="left" vertical="center" wrapText="1" indent="1"/>
    </xf>
    <xf numFmtId="0" fontId="40" fillId="0" borderId="0" xfId="0" applyFont="1" applyAlignment="1">
      <alignment horizontal="right" vertical="center" indent="1"/>
    </xf>
    <xf numFmtId="0" fontId="8" fillId="0" borderId="0" xfId="0" applyFont="1" applyFill="1" applyBorder="1" applyAlignment="1">
      <alignment horizontal="left" vertical="center" wrapText="1" indent="1"/>
    </xf>
    <xf numFmtId="0" fontId="8" fillId="0" borderId="0" xfId="0" applyFont="1" applyAlignment="1">
      <alignment horizontal="left" vertical="center" indent="1"/>
    </xf>
    <xf numFmtId="0" fontId="8" fillId="0" borderId="0" xfId="0" applyFont="1" applyAlignment="1">
      <alignment horizontal="left" indent="1"/>
    </xf>
    <xf numFmtId="0" fontId="8" fillId="0" borderId="0" xfId="0" applyFont="1" applyAlignment="1">
      <alignment horizontal="left"/>
    </xf>
    <xf numFmtId="164" fontId="8" fillId="0" borderId="0" xfId="0" applyNumberFormat="1" applyFont="1" applyFill="1" applyAlignment="1"/>
    <xf numFmtId="0" fontId="8" fillId="0" borderId="0" xfId="0" applyFont="1"/>
    <xf numFmtId="0" fontId="8" fillId="0" borderId="0" xfId="0" applyFont="1" applyAlignment="1">
      <alignment horizontal="right" indent="2"/>
    </xf>
    <xf numFmtId="0" fontId="8" fillId="0" borderId="0" xfId="0" applyFont="1" applyAlignment="1"/>
    <xf numFmtId="0" fontId="8" fillId="0" borderId="0" xfId="0" applyFont="1" applyAlignment="1">
      <alignment horizontal="left" vertical="center" wrapText="1" indent="1"/>
    </xf>
    <xf numFmtId="0" fontId="1" fillId="0" borderId="5" xfId="0" applyFont="1" applyBorder="1" applyAlignment="1">
      <alignment horizontal="left" vertical="center" wrapText="1" indent="1"/>
    </xf>
    <xf numFmtId="0" fontId="1" fillId="0" borderId="8" xfId="0" applyFont="1" applyBorder="1" applyAlignment="1">
      <alignment horizontal="left" vertical="center" wrapText="1" indent="1"/>
    </xf>
    <xf numFmtId="16" fontId="8" fillId="0" borderId="5" xfId="0" quotePrefix="1" applyNumberFormat="1" applyFont="1" applyBorder="1" applyAlignment="1" applyProtection="1">
      <alignment horizontal="center" vertical="center" wrapText="1"/>
      <protection locked="0"/>
    </xf>
    <xf numFmtId="0" fontId="8" fillId="0" borderId="5" xfId="0" quotePrefix="1" applyFont="1" applyBorder="1" applyAlignment="1" applyProtection="1">
      <alignment horizontal="center" vertical="center" wrapText="1"/>
      <protection locked="0"/>
    </xf>
    <xf numFmtId="165" fontId="42" fillId="0" borderId="5" xfId="0" applyNumberFormat="1" applyFont="1" applyBorder="1" applyAlignment="1">
      <alignment horizontal="center" vertical="center" wrapText="1"/>
    </xf>
    <xf numFmtId="165" fontId="7" fillId="0" borderId="15" xfId="0" applyNumberFormat="1" applyFont="1" applyBorder="1" applyAlignment="1" applyProtection="1">
      <alignment horizontal="center" vertical="center" wrapText="1"/>
      <protection locked="0"/>
    </xf>
    <xf numFmtId="0" fontId="35" fillId="0" borderId="12" xfId="0" applyFont="1" applyBorder="1" applyAlignment="1" applyProtection="1">
      <alignment horizontal="left" vertical="center" wrapText="1" indent="1"/>
      <protection locked="0"/>
    </xf>
    <xf numFmtId="165" fontId="7" fillId="0" borderId="17" xfId="0" applyNumberFormat="1" applyFont="1" applyBorder="1" applyAlignment="1" applyProtection="1">
      <alignment horizontal="center" vertical="center" wrapText="1"/>
      <protection locked="0"/>
    </xf>
    <xf numFmtId="0" fontId="35" fillId="0" borderId="5" xfId="0" applyFont="1" applyBorder="1" applyAlignment="1" applyProtection="1">
      <alignment horizontal="left" vertical="center" wrapText="1" indent="1"/>
      <protection locked="0"/>
    </xf>
    <xf numFmtId="0" fontId="7" fillId="0" borderId="5" xfId="0" applyFont="1" applyBorder="1" applyAlignment="1">
      <alignment horizontal="center" vertical="center" wrapText="1"/>
    </xf>
    <xf numFmtId="0" fontId="16" fillId="0" borderId="5" xfId="0" applyFont="1" applyBorder="1" applyAlignment="1">
      <alignment horizontal="left" vertical="center" wrapText="1" indent="1"/>
    </xf>
    <xf numFmtId="0" fontId="15" fillId="0" borderId="0" xfId="1" applyFont="1" applyAlignment="1"/>
    <xf numFmtId="0" fontId="17" fillId="12" borderId="18" xfId="0" applyFont="1" applyFill="1" applyBorder="1" applyAlignment="1" applyProtection="1">
      <alignment horizontal="left" vertical="center" wrapText="1" indent="2"/>
      <protection locked="0"/>
    </xf>
    <xf numFmtId="0" fontId="17" fillId="12" borderId="20" xfId="0" applyFont="1" applyFill="1" applyBorder="1" applyAlignment="1" applyProtection="1">
      <alignment horizontal="left" vertical="center" wrapText="1" indent="2"/>
      <protection locked="0"/>
    </xf>
    <xf numFmtId="0" fontId="17" fillId="12" borderId="49" xfId="0" applyFont="1" applyFill="1" applyBorder="1" applyAlignment="1" applyProtection="1">
      <alignment horizontal="left" vertical="center" wrapText="1" indent="2"/>
      <protection locked="0"/>
    </xf>
    <xf numFmtId="0" fontId="17" fillId="12" borderId="5" xfId="0" applyFont="1" applyFill="1" applyBorder="1" applyAlignment="1" applyProtection="1">
      <alignment horizontal="left" vertical="center" wrapText="1" indent="2"/>
      <protection locked="0"/>
    </xf>
    <xf numFmtId="0" fontId="17" fillId="12" borderId="16" xfId="0" applyFont="1" applyFill="1" applyBorder="1" applyAlignment="1" applyProtection="1">
      <alignment horizontal="left" vertical="center" wrapText="1" indent="2"/>
      <protection locked="0"/>
    </xf>
    <xf numFmtId="165" fontId="7" fillId="0" borderId="21" xfId="0" applyNumberFormat="1" applyFont="1" applyBorder="1" applyAlignment="1" applyProtection="1">
      <alignment horizontal="center" vertical="center" wrapText="1"/>
      <protection locked="0"/>
    </xf>
    <xf numFmtId="165" fontId="7" fillId="0" borderId="15" xfId="0" applyNumberFormat="1" applyFont="1" applyBorder="1" applyAlignment="1" applyProtection="1">
      <alignment horizontal="center" vertical="center" wrapText="1"/>
      <protection locked="0"/>
    </xf>
    <xf numFmtId="0" fontId="35" fillId="0" borderId="11" xfId="0" applyFont="1" applyBorder="1" applyAlignment="1" applyProtection="1">
      <alignment horizontal="left" vertical="center" wrapText="1" indent="1"/>
      <protection locked="0"/>
    </xf>
    <xf numFmtId="0" fontId="35" fillId="0" borderId="12" xfId="0" applyFont="1" applyBorder="1" applyAlignment="1" applyProtection="1">
      <alignment horizontal="left" vertical="center" wrapText="1" indent="1"/>
      <protection locked="0"/>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0" fillId="2" borderId="5" xfId="0"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4" fillId="0" borderId="0" xfId="0" applyFont="1" applyAlignment="1">
      <alignment horizontal="center" vertical="center"/>
    </xf>
    <xf numFmtId="0" fontId="6" fillId="0" borderId="2" xfId="0" applyFont="1" applyBorder="1" applyAlignment="1">
      <alignment horizontal="center" vertical="center"/>
    </xf>
    <xf numFmtId="0" fontId="42" fillId="0" borderId="5" xfId="0" applyFont="1" applyBorder="1" applyAlignment="1">
      <alignment horizontal="left" vertical="center" wrapText="1" inden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0" fillId="0" borderId="5" xfId="0" applyBorder="1" applyAlignment="1">
      <alignment horizontal="center"/>
    </xf>
    <xf numFmtId="0" fontId="42" fillId="0" borderId="8" xfId="0" applyFont="1" applyBorder="1" applyAlignment="1">
      <alignment horizontal="left" vertical="center" wrapText="1" indent="1"/>
    </xf>
    <xf numFmtId="0" fontId="42" fillId="0" borderId="18" xfId="0" applyFont="1" applyBorder="1" applyAlignment="1">
      <alignment horizontal="left" vertical="center" wrapText="1" indent="1"/>
    </xf>
    <xf numFmtId="0" fontId="42" fillId="0" borderId="19" xfId="0" applyFont="1" applyBorder="1" applyAlignment="1">
      <alignment horizontal="left" vertical="center" wrapText="1" indent="1"/>
    </xf>
    <xf numFmtId="0" fontId="6" fillId="0" borderId="0" xfId="0" applyFont="1" applyBorder="1" applyAlignment="1">
      <alignment horizontal="center" vertical="center"/>
    </xf>
    <xf numFmtId="0" fontId="16" fillId="0" borderId="1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8" xfId="0" applyFont="1" applyBorder="1" applyAlignment="1" applyProtection="1">
      <alignment horizontal="center" vertical="top" wrapText="1"/>
      <protection locked="0"/>
    </xf>
    <xf numFmtId="0" fontId="10" fillId="0" borderId="0" xfId="0" applyFont="1" applyBorder="1" applyAlignment="1">
      <alignment horizontal="left" vertical="center" wrapText="1" indent="2"/>
    </xf>
    <xf numFmtId="0" fontId="18" fillId="0" borderId="0" xfId="0" applyFont="1" applyBorder="1" applyAlignment="1">
      <alignment horizontal="center" wrapText="1"/>
    </xf>
    <xf numFmtId="0" fontId="15" fillId="0" borderId="0" xfId="0" applyFont="1" applyBorder="1" applyAlignment="1">
      <alignment horizontal="center" wrapText="1"/>
    </xf>
    <xf numFmtId="0" fontId="1" fillId="0" borderId="0" xfId="0" applyFont="1" applyBorder="1" applyAlignment="1">
      <alignment horizontal="center" wrapText="1"/>
    </xf>
    <xf numFmtId="0" fontId="42" fillId="0" borderId="8" xfId="0" applyFont="1" applyBorder="1" applyAlignment="1" applyProtection="1">
      <alignment horizontal="left" vertical="center" wrapText="1" indent="1"/>
      <protection locked="0"/>
    </xf>
    <xf numFmtId="0" fontId="16" fillId="0" borderId="5" xfId="0" applyFont="1" applyBorder="1" applyAlignment="1" applyProtection="1">
      <alignment horizontal="center" vertical="top" wrapText="1"/>
      <protection locked="0"/>
    </xf>
    <xf numFmtId="0" fontId="42" fillId="0" borderId="5" xfId="0" applyFont="1" applyBorder="1" applyAlignment="1" applyProtection="1">
      <alignment horizontal="left" vertical="center" wrapText="1" indent="1"/>
      <protection locked="0"/>
    </xf>
    <xf numFmtId="0" fontId="17" fillId="4" borderId="2" xfId="0" applyFont="1" applyFill="1" applyBorder="1" applyAlignment="1" applyProtection="1">
      <alignment horizontal="center" vertical="center"/>
      <protection locked="0"/>
    </xf>
    <xf numFmtId="0" fontId="66" fillId="0" borderId="0" xfId="0" applyFont="1" applyAlignment="1">
      <alignment horizontal="center" vertical="center" wrapText="1"/>
    </xf>
    <xf numFmtId="0" fontId="17" fillId="4" borderId="2" xfId="0" applyFont="1" applyFill="1" applyBorder="1" applyAlignment="1" applyProtection="1">
      <alignment horizontal="center" vertical="center" wrapText="1"/>
      <protection locked="0"/>
    </xf>
    <xf numFmtId="0" fontId="26" fillId="0" borderId="0" xfId="0" applyFont="1" applyAlignment="1">
      <alignment horizontal="center" vertical="top"/>
    </xf>
    <xf numFmtId="0" fontId="67" fillId="0" borderId="0" xfId="0" applyFont="1" applyAlignment="1">
      <alignment horizontal="center"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textRotation="90"/>
    </xf>
    <xf numFmtId="0" fontId="25" fillId="0" borderId="13" xfId="0" applyFont="1" applyBorder="1" applyAlignment="1">
      <alignment horizontal="center" vertical="center" textRotation="90"/>
    </xf>
    <xf numFmtId="0" fontId="25" fillId="0" borderId="12" xfId="0" applyFont="1" applyBorder="1" applyAlignment="1">
      <alignment horizontal="center" vertical="center" textRotation="90"/>
    </xf>
    <xf numFmtId="0" fontId="27" fillId="3" borderId="11"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textRotation="90" wrapText="1"/>
    </xf>
    <xf numFmtId="0" fontId="25" fillId="0" borderId="1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18" xfId="0" applyFont="1" applyBorder="1" applyAlignment="1" applyProtection="1">
      <alignment horizontal="left" vertical="center" wrapText="1" indent="2"/>
      <protection locked="0"/>
    </xf>
    <xf numFmtId="0" fontId="17" fillId="0" borderId="20" xfId="0" applyFont="1" applyBorder="1" applyAlignment="1" applyProtection="1">
      <alignment horizontal="left" vertical="center" wrapText="1" indent="2"/>
      <protection locked="0"/>
    </xf>
    <xf numFmtId="0" fontId="17" fillId="0" borderId="49" xfId="0" applyFont="1" applyBorder="1" applyAlignment="1" applyProtection="1">
      <alignment horizontal="left" vertical="center" wrapText="1" indent="2"/>
      <protection locked="0"/>
    </xf>
    <xf numFmtId="0" fontId="31" fillId="0" borderId="0" xfId="0" applyFont="1" applyAlignment="1">
      <alignment horizontal="center" vertical="center"/>
    </xf>
    <xf numFmtId="0" fontId="17" fillId="0" borderId="0" xfId="0" applyFont="1" applyAlignment="1">
      <alignment horizontal="right"/>
    </xf>
    <xf numFmtId="0" fontId="17" fillId="0" borderId="0" xfId="0" applyFont="1" applyAlignment="1">
      <alignment horizontal="center" wrapText="1"/>
    </xf>
    <xf numFmtId="0" fontId="68" fillId="0" borderId="0" xfId="0" applyFont="1" applyBorder="1" applyAlignment="1">
      <alignment horizontal="center" vertical="center" wrapText="1"/>
    </xf>
    <xf numFmtId="0" fontId="17" fillId="4" borderId="38" xfId="0" applyFont="1" applyFill="1" applyBorder="1" applyAlignment="1" applyProtection="1">
      <alignment horizontal="center" vertical="center" wrapText="1"/>
      <protection locked="0"/>
    </xf>
    <xf numFmtId="0" fontId="17" fillId="4" borderId="39" xfId="0" applyFont="1" applyFill="1" applyBorder="1" applyAlignment="1" applyProtection="1">
      <alignment horizontal="center" vertical="center" wrapText="1"/>
      <protection locked="0"/>
    </xf>
    <xf numFmtId="0" fontId="17" fillId="0" borderId="18" xfId="0" applyFont="1" applyBorder="1" applyAlignment="1" applyProtection="1">
      <alignment horizontal="left" vertical="center" wrapText="1" indent="3"/>
      <protection locked="0"/>
    </xf>
    <xf numFmtId="0" fontId="17" fillId="0" borderId="20" xfId="0" applyFont="1" applyBorder="1" applyAlignment="1" applyProtection="1">
      <alignment horizontal="left" vertical="center" wrapText="1" indent="3"/>
      <protection locked="0"/>
    </xf>
    <xf numFmtId="0" fontId="17" fillId="0" borderId="49" xfId="0" applyFont="1" applyBorder="1" applyAlignment="1" applyProtection="1">
      <alignment horizontal="left" vertical="center" wrapText="1" indent="3"/>
      <protection locked="0"/>
    </xf>
    <xf numFmtId="0" fontId="4" fillId="0" borderId="0" xfId="0" applyFont="1" applyAlignment="1">
      <alignment wrapText="1"/>
    </xf>
    <xf numFmtId="0" fontId="4" fillId="0" borderId="0" xfId="0" applyFont="1"/>
    <xf numFmtId="14" fontId="0" fillId="0" borderId="0" xfId="0" applyNumberFormat="1" applyAlignment="1">
      <alignment horizontal="center"/>
    </xf>
    <xf numFmtId="0" fontId="16" fillId="0" borderId="5" xfId="0" applyFont="1" applyBorder="1" applyAlignment="1">
      <alignment horizontal="left" vertical="center" wrapText="1" indent="1"/>
    </xf>
    <xf numFmtId="0" fontId="16" fillId="0" borderId="33"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indent="1"/>
      <protection locked="0"/>
    </xf>
    <xf numFmtId="0" fontId="7" fillId="0" borderId="8" xfId="0" applyFont="1" applyBorder="1" applyAlignment="1" applyProtection="1">
      <alignment horizontal="left" vertical="center" wrapText="1" indent="1"/>
      <protection locked="0"/>
    </xf>
    <xf numFmtId="0" fontId="28" fillId="0" borderId="0" xfId="0" applyFont="1" applyAlignment="1">
      <alignment horizontal="center"/>
    </xf>
    <xf numFmtId="0" fontId="31" fillId="0" borderId="0" xfId="0" applyFont="1" applyAlignment="1">
      <alignment horizontal="center" vertical="top"/>
    </xf>
    <xf numFmtId="0" fontId="17" fillId="0" borderId="35" xfId="0" applyFont="1" applyBorder="1" applyAlignment="1" applyProtection="1">
      <alignment horizontal="left" vertical="center" wrapText="1" indent="2"/>
      <protection locked="0"/>
    </xf>
    <xf numFmtId="0" fontId="17" fillId="0" borderId="36" xfId="0" applyFont="1" applyBorder="1" applyAlignment="1" applyProtection="1">
      <alignment horizontal="left" vertical="center" wrapText="1" indent="2"/>
      <protection locked="0"/>
    </xf>
    <xf numFmtId="0" fontId="17" fillId="0" borderId="37" xfId="0" applyFont="1" applyBorder="1" applyAlignment="1" applyProtection="1">
      <alignment horizontal="left" vertical="center" wrapText="1" indent="2"/>
      <protection locked="0"/>
    </xf>
    <xf numFmtId="0" fontId="36" fillId="0" borderId="25" xfId="1" applyFont="1" applyBorder="1" applyAlignment="1">
      <alignment horizontal="center" vertical="center"/>
    </xf>
    <xf numFmtId="0" fontId="36" fillId="0" borderId="14" xfId="1" applyFont="1" applyBorder="1" applyAlignment="1">
      <alignment horizontal="center" vertical="center"/>
    </xf>
    <xf numFmtId="0" fontId="36" fillId="0" borderId="26" xfId="1" applyFont="1" applyBorder="1" applyAlignment="1">
      <alignment horizontal="center" vertical="center"/>
    </xf>
    <xf numFmtId="0" fontId="52" fillId="9" borderId="0" xfId="1" applyFont="1" applyFill="1" applyBorder="1" applyAlignment="1">
      <alignment horizontal="center" vertical="center"/>
    </xf>
    <xf numFmtId="0" fontId="17" fillId="0" borderId="0" xfId="1" applyFont="1" applyAlignment="1">
      <alignment horizontal="left" vertical="center"/>
    </xf>
    <xf numFmtId="0" fontId="17" fillId="0" borderId="0" xfId="1" applyFont="1" applyAlignment="1">
      <alignment vertical="center"/>
    </xf>
    <xf numFmtId="0" fontId="31" fillId="0" borderId="0" xfId="1" applyFont="1" applyBorder="1" applyAlignment="1">
      <alignment horizontal="center" vertical="center"/>
    </xf>
    <xf numFmtId="0" fontId="33" fillId="0" borderId="0" xfId="1" applyFont="1" applyBorder="1" applyAlignment="1">
      <alignment horizontal="center" vertical="center"/>
    </xf>
    <xf numFmtId="0" fontId="46" fillId="0" borderId="0" xfId="1" applyFont="1" applyBorder="1" applyAlignment="1">
      <alignment horizontal="left" vertical="center" wrapText="1"/>
    </xf>
    <xf numFmtId="0" fontId="42" fillId="0" borderId="0" xfId="1" applyFont="1" applyBorder="1" applyAlignment="1">
      <alignment horizontal="center" vertical="center" wrapText="1"/>
    </xf>
    <xf numFmtId="0" fontId="8" fillId="8" borderId="5" xfId="1" applyFont="1" applyFill="1" applyBorder="1" applyAlignment="1">
      <alignment horizontal="center" vertical="center" wrapText="1"/>
    </xf>
    <xf numFmtId="0" fontId="8" fillId="8" borderId="16" xfId="1" applyFont="1" applyFill="1" applyBorder="1" applyAlignment="1">
      <alignment horizontal="center" vertical="center" wrapText="1"/>
    </xf>
    <xf numFmtId="0" fontId="8" fillId="8" borderId="29" xfId="1" applyFont="1" applyFill="1" applyBorder="1" applyAlignment="1">
      <alignment horizontal="center" vertical="center" wrapText="1"/>
    </xf>
    <xf numFmtId="0" fontId="8" fillId="8" borderId="32" xfId="1" applyFont="1" applyFill="1" applyBorder="1" applyAlignment="1">
      <alignment horizontal="center" vertical="center" wrapText="1"/>
    </xf>
    <xf numFmtId="0" fontId="17" fillId="0" borderId="38" xfId="0" applyFont="1" applyBorder="1" applyAlignment="1" applyProtection="1">
      <alignment horizontal="left" vertical="center" wrapText="1" indent="2"/>
      <protection locked="0"/>
    </xf>
    <xf numFmtId="0" fontId="17" fillId="0" borderId="39" xfId="0" applyFont="1" applyBorder="1" applyAlignment="1" applyProtection="1">
      <alignment horizontal="left" vertical="center" wrapText="1" indent="2"/>
      <protection locked="0"/>
    </xf>
    <xf numFmtId="0" fontId="17" fillId="0" borderId="40" xfId="0" applyFont="1" applyBorder="1" applyAlignment="1" applyProtection="1">
      <alignment horizontal="left" vertical="center" wrapText="1" indent="2"/>
      <protection locked="0"/>
    </xf>
    <xf numFmtId="0" fontId="33" fillId="0" borderId="34" xfId="1" applyFont="1" applyBorder="1" applyAlignment="1">
      <alignment horizontal="center" vertical="center" wrapText="1"/>
    </xf>
    <xf numFmtId="0" fontId="33" fillId="0" borderId="0" xfId="1" applyFont="1" applyBorder="1" applyAlignment="1">
      <alignment horizontal="center" vertical="center" wrapText="1"/>
    </xf>
    <xf numFmtId="0" fontId="17" fillId="4" borderId="14" xfId="1" applyFont="1" applyFill="1" applyBorder="1" applyAlignment="1">
      <alignment horizontal="center" vertical="center" wrapText="1"/>
    </xf>
    <xf numFmtId="0" fontId="17" fillId="4" borderId="26" xfId="1" applyFont="1" applyFill="1" applyBorder="1" applyAlignment="1">
      <alignment horizontal="center" vertical="center" wrapText="1"/>
    </xf>
    <xf numFmtId="168" fontId="8" fillId="0" borderId="0" xfId="1" applyNumberFormat="1" applyFont="1" applyBorder="1" applyAlignment="1">
      <alignment horizontal="center" vertical="center" wrapText="1"/>
    </xf>
    <xf numFmtId="0" fontId="7" fillId="0" borderId="29" xfId="1" applyFont="1" applyBorder="1" applyAlignment="1">
      <alignment horizontal="center" vertical="center" wrapText="1"/>
    </xf>
    <xf numFmtId="49" fontId="48" fillId="0" borderId="0" xfId="1" applyNumberFormat="1" applyFont="1" applyFill="1" applyAlignment="1">
      <alignment horizontal="center" vertical="center"/>
    </xf>
    <xf numFmtId="0" fontId="64" fillId="0" borderId="0" xfId="1" applyFont="1" applyAlignment="1">
      <alignment horizontal="center" vertical="center"/>
    </xf>
    <xf numFmtId="0" fontId="17" fillId="0" borderId="0" xfId="1" applyFont="1" applyBorder="1" applyAlignment="1">
      <alignment horizontal="center" wrapText="1"/>
    </xf>
    <xf numFmtId="0" fontId="7" fillId="4" borderId="25" xfId="1" applyFont="1" applyFill="1" applyBorder="1" applyAlignment="1">
      <alignment horizontal="center" vertical="center" wrapText="1"/>
    </xf>
    <xf numFmtId="0" fontId="7" fillId="4" borderId="17" xfId="1" applyFont="1" applyFill="1" applyBorder="1" applyAlignment="1">
      <alignment horizontal="center" vertical="center" wrapText="1"/>
    </xf>
    <xf numFmtId="49" fontId="16" fillId="0" borderId="0" xfId="1" applyNumberFormat="1" applyFont="1" applyFill="1" applyAlignment="1">
      <alignment horizontal="center" vertical="center"/>
    </xf>
    <xf numFmtId="0" fontId="33" fillId="0" borderId="0" xfId="1" applyFont="1" applyAlignment="1">
      <alignment horizontal="center" vertical="center"/>
    </xf>
    <xf numFmtId="0" fontId="35" fillId="0" borderId="14" xfId="1" applyFont="1" applyBorder="1" applyAlignment="1">
      <alignment horizontal="center" vertical="center" wrapText="1"/>
    </xf>
    <xf numFmtId="0" fontId="35" fillId="0" borderId="14" xfId="1" applyFont="1" applyBorder="1" applyAlignment="1">
      <alignment horizontal="center" vertical="center"/>
    </xf>
    <xf numFmtId="0" fontId="18" fillId="0" borderId="0" xfId="1" applyFont="1" applyAlignment="1">
      <alignment horizontal="center" wrapText="1"/>
    </xf>
    <xf numFmtId="0" fontId="15" fillId="0" borderId="0" xfId="1" applyFont="1" applyAlignment="1">
      <alignment horizontal="center" wrapText="1"/>
    </xf>
    <xf numFmtId="0" fontId="45" fillId="9" borderId="0" xfId="1" applyFont="1" applyFill="1" applyAlignment="1">
      <alignment horizontal="center" vertical="center"/>
    </xf>
    <xf numFmtId="0" fontId="16" fillId="0" borderId="0" xfId="1" applyFont="1" applyAlignment="1">
      <alignment horizontal="center" vertical="center"/>
    </xf>
    <xf numFmtId="0" fontId="35" fillId="0" borderId="26" xfId="1" applyFont="1" applyBorder="1" applyAlignment="1">
      <alignment horizontal="center" vertical="center"/>
    </xf>
    <xf numFmtId="0" fontId="17" fillId="8" borderId="5" xfId="1" applyFont="1" applyFill="1" applyBorder="1" applyAlignment="1">
      <alignment horizontal="center" vertical="center" wrapText="1"/>
    </xf>
    <xf numFmtId="0" fontId="17" fillId="8" borderId="16" xfId="1" applyFont="1" applyFill="1" applyBorder="1" applyAlignment="1">
      <alignment horizontal="center" vertical="center" wrapText="1"/>
    </xf>
    <xf numFmtId="0" fontId="42" fillId="4" borderId="14" xfId="1" applyFont="1" applyFill="1" applyBorder="1" applyAlignment="1">
      <alignment horizontal="center" vertical="center" wrapText="1"/>
    </xf>
    <xf numFmtId="0" fontId="42" fillId="4" borderId="5" xfId="1" applyFont="1" applyFill="1" applyBorder="1" applyAlignment="1">
      <alignment horizontal="center" vertical="center" wrapText="1"/>
    </xf>
    <xf numFmtId="0" fontId="15" fillId="8" borderId="5" xfId="1" applyFont="1" applyFill="1" applyBorder="1" applyAlignment="1">
      <alignment horizontal="center"/>
    </xf>
    <xf numFmtId="0" fontId="15" fillId="8" borderId="16" xfId="1" applyFont="1" applyFill="1" applyBorder="1" applyAlignment="1">
      <alignment horizontal="center"/>
    </xf>
    <xf numFmtId="0" fontId="7" fillId="0" borderId="5" xfId="1" applyFont="1" applyBorder="1" applyAlignment="1">
      <alignment horizontal="left" vertical="center" wrapText="1" indent="1"/>
    </xf>
    <xf numFmtId="0" fontId="7" fillId="0" borderId="29" xfId="1" applyFont="1" applyBorder="1" applyAlignment="1">
      <alignment horizontal="left" vertical="center" wrapText="1" indent="1"/>
    </xf>
    <xf numFmtId="0" fontId="35" fillId="0" borderId="0" xfId="1" applyFont="1" applyFill="1" applyBorder="1" applyAlignment="1">
      <alignment horizontal="left" vertical="center" wrapText="1" indent="1"/>
    </xf>
    <xf numFmtId="0" fontId="33" fillId="0" borderId="45" xfId="1" applyFont="1" applyBorder="1" applyAlignment="1">
      <alignment horizontal="center" vertical="center" wrapText="1"/>
    </xf>
    <xf numFmtId="0" fontId="36" fillId="0" borderId="24" xfId="1" applyFont="1" applyBorder="1" applyAlignment="1">
      <alignment horizontal="center" vertical="center" wrapText="1"/>
    </xf>
    <xf numFmtId="0" fontId="7" fillId="9" borderId="25" xfId="1" applyFont="1" applyFill="1" applyBorder="1" applyAlignment="1">
      <alignment horizontal="center" vertical="center" wrapText="1"/>
    </xf>
    <xf numFmtId="0" fontId="7" fillId="9" borderId="17" xfId="1" applyFont="1" applyFill="1" applyBorder="1" applyAlignment="1">
      <alignment horizontal="center" vertical="center" wrapText="1"/>
    </xf>
    <xf numFmtId="0" fontId="42" fillId="8" borderId="14" xfId="1" applyFont="1" applyFill="1" applyBorder="1" applyAlignment="1">
      <alignment horizontal="center" vertical="center"/>
    </xf>
    <xf numFmtId="0" fontId="42" fillId="8" borderId="26" xfId="1" applyFont="1" applyFill="1" applyBorder="1" applyAlignment="1">
      <alignment horizontal="center" vertical="center"/>
    </xf>
    <xf numFmtId="0" fontId="7" fillId="0" borderId="17" xfId="1" applyFont="1" applyBorder="1" applyAlignment="1">
      <alignment horizontal="center" vertical="center" wrapText="1"/>
    </xf>
    <xf numFmtId="0" fontId="16" fillId="7" borderId="5" xfId="1" applyFont="1" applyFill="1" applyBorder="1" applyAlignment="1">
      <alignment horizontal="center" vertical="center" wrapText="1"/>
    </xf>
    <xf numFmtId="0" fontId="15" fillId="7" borderId="5" xfId="1" applyFont="1" applyFill="1" applyBorder="1" applyAlignment="1">
      <alignment horizontal="center"/>
    </xf>
    <xf numFmtId="2" fontId="16" fillId="0" borderId="0" xfId="1" applyNumberFormat="1" applyFont="1" applyFill="1" applyAlignment="1">
      <alignment horizontal="center" vertical="center"/>
    </xf>
    <xf numFmtId="0" fontId="16" fillId="0" borderId="0" xfId="1" applyNumberFormat="1" applyFont="1" applyFill="1" applyAlignment="1">
      <alignment horizontal="center" vertical="center"/>
    </xf>
    <xf numFmtId="0" fontId="36" fillId="0" borderId="25" xfId="1" applyFont="1" applyBorder="1" applyAlignment="1">
      <alignment horizontal="center" vertical="center" wrapText="1"/>
    </xf>
    <xf numFmtId="0" fontId="36" fillId="0" borderId="17" xfId="1" applyFont="1" applyBorder="1" applyAlignment="1">
      <alignment horizontal="center" vertical="center" wrapText="1"/>
    </xf>
    <xf numFmtId="0" fontId="36" fillId="7" borderId="14" xfId="1" applyFont="1" applyFill="1" applyBorder="1" applyAlignment="1">
      <alignment horizontal="center" vertical="center" wrapText="1"/>
    </xf>
    <xf numFmtId="0" fontId="36" fillId="6" borderId="14" xfId="1" applyFont="1" applyFill="1" applyBorder="1" applyAlignment="1">
      <alignment horizontal="center" vertical="center" wrapText="1"/>
    </xf>
    <xf numFmtId="0" fontId="8" fillId="0" borderId="5" xfId="1" applyFont="1" applyBorder="1" applyAlignment="1">
      <alignment horizontal="left" vertical="center" wrapText="1" indent="1"/>
    </xf>
    <xf numFmtId="0" fontId="63" fillId="0" borderId="0" xfId="1" applyFont="1" applyBorder="1" applyAlignment="1">
      <alignment horizontal="center" vertical="center"/>
    </xf>
    <xf numFmtId="0" fontId="36" fillId="8" borderId="14" xfId="1" applyFont="1" applyFill="1" applyBorder="1" applyAlignment="1">
      <alignment horizontal="center" vertical="center" wrapText="1"/>
    </xf>
    <xf numFmtId="0" fontId="36" fillId="8" borderId="26" xfId="1" applyFont="1" applyFill="1" applyBorder="1" applyAlignment="1">
      <alignment horizontal="center" vertical="center" wrapText="1"/>
    </xf>
    <xf numFmtId="0" fontId="42" fillId="8" borderId="5" xfId="1" applyFont="1" applyFill="1" applyBorder="1" applyAlignment="1">
      <alignment horizontal="center" vertical="center"/>
    </xf>
    <xf numFmtId="0" fontId="16" fillId="0" borderId="5" xfId="1" applyFont="1" applyBorder="1" applyAlignment="1">
      <alignment horizontal="left" vertical="center" wrapText="1" indent="1"/>
    </xf>
    <xf numFmtId="0" fontId="17" fillId="5" borderId="0" xfId="1" applyFont="1" applyFill="1" applyAlignment="1">
      <alignment horizontal="left" vertical="top" wrapText="1" indent="1"/>
    </xf>
    <xf numFmtId="166" fontId="17" fillId="0" borderId="0" xfId="1" applyNumberFormat="1" applyFont="1" applyAlignment="1">
      <alignment horizontal="left" indent="1"/>
    </xf>
    <xf numFmtId="0" fontId="17" fillId="0" borderId="0" xfId="1" applyFont="1" applyAlignment="1">
      <alignment horizontal="center" wrapText="1"/>
    </xf>
    <xf numFmtId="0" fontId="8" fillId="0" borderId="0" xfId="1" applyFont="1" applyAlignment="1"/>
    <xf numFmtId="0" fontId="15" fillId="0" borderId="0" xfId="1" applyFont="1" applyAlignment="1"/>
    <xf numFmtId="0" fontId="8" fillId="5" borderId="0" xfId="1" applyFont="1" applyFill="1" applyAlignment="1">
      <alignment horizontal="left" vertical="center" wrapText="1" indent="1"/>
    </xf>
    <xf numFmtId="0" fontId="8" fillId="0" borderId="0" xfId="1" applyFont="1" applyAlignment="1">
      <alignment horizontal="center" vertical="center"/>
    </xf>
    <xf numFmtId="0" fontId="38" fillId="0" borderId="0" xfId="1" applyFont="1" applyAlignment="1">
      <alignment horizontal="center" vertical="center"/>
    </xf>
    <xf numFmtId="0" fontId="42" fillId="0" borderId="0" xfId="1" applyFont="1" applyAlignment="1">
      <alignment horizontal="left" vertical="top" wrapText="1" indent="1"/>
    </xf>
    <xf numFmtId="0" fontId="23" fillId="0" borderId="0" xfId="1" applyFont="1" applyAlignment="1">
      <alignment horizontal="left" vertical="top" wrapText="1"/>
    </xf>
    <xf numFmtId="0" fontId="16" fillId="0" borderId="0" xfId="1" applyFont="1" applyAlignment="1">
      <alignment horizontal="left"/>
    </xf>
    <xf numFmtId="0" fontId="23" fillId="0" borderId="0" xfId="1" applyNumberFormat="1" applyFont="1" applyAlignment="1">
      <alignment horizontal="left" vertical="top" wrapText="1"/>
    </xf>
    <xf numFmtId="0" fontId="15" fillId="0" borderId="0" xfId="1" applyNumberFormat="1" applyFont="1" applyAlignment="1"/>
    <xf numFmtId="0" fontId="35" fillId="0" borderId="0" xfId="1" applyFont="1" applyAlignment="1">
      <alignment horizontal="left"/>
    </xf>
    <xf numFmtId="0" fontId="37" fillId="3" borderId="0" xfId="1" applyNumberFormat="1" applyFont="1" applyFill="1" applyAlignment="1">
      <alignment horizontal="left" vertical="center" wrapText="1" indent="1"/>
    </xf>
    <xf numFmtId="0" fontId="15" fillId="3" borderId="0" xfId="1" applyNumberFormat="1" applyFont="1" applyFill="1" applyAlignment="1">
      <alignment horizontal="left" vertical="center" wrapText="1" indent="1"/>
    </xf>
    <xf numFmtId="164" fontId="37" fillId="3" borderId="0" xfId="1" applyNumberFormat="1" applyFont="1" applyFill="1" applyBorder="1" applyAlignment="1">
      <alignment horizontal="right" indent="1"/>
    </xf>
    <xf numFmtId="0" fontId="35" fillId="0" borderId="0" xfId="1" applyFont="1" applyAlignment="1">
      <alignment horizontal="left" vertical="center"/>
    </xf>
    <xf numFmtId="0" fontId="37" fillId="3" borderId="0" xfId="1" applyNumberFormat="1" applyFont="1" applyFill="1" applyBorder="1" applyAlignment="1">
      <alignment horizontal="left" vertical="center" wrapText="1" indent="1"/>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wrapText="1"/>
    </xf>
    <xf numFmtId="0" fontId="35" fillId="0" borderId="0" xfId="1" applyFont="1" applyFill="1" applyBorder="1" applyAlignment="1">
      <alignment horizontal="left" vertical="center" wrapText="1"/>
    </xf>
    <xf numFmtId="49" fontId="41" fillId="0" borderId="0" xfId="1" applyNumberFormat="1" applyFont="1" applyAlignment="1">
      <alignment horizontal="center"/>
    </xf>
    <xf numFmtId="0" fontId="8" fillId="0" borderId="29" xfId="1" applyFont="1" applyBorder="1" applyAlignment="1">
      <alignment horizontal="left" vertical="center" wrapText="1" indent="1"/>
    </xf>
    <xf numFmtId="0" fontId="36" fillId="0" borderId="14" xfId="1" applyFont="1" applyBorder="1" applyAlignment="1">
      <alignment horizontal="center" vertical="center" wrapText="1"/>
    </xf>
    <xf numFmtId="0" fontId="7" fillId="8" borderId="5" xfId="1" applyFont="1" applyFill="1" applyBorder="1" applyAlignment="1">
      <alignment horizontal="center" vertical="center" wrapText="1"/>
    </xf>
    <xf numFmtId="0" fontId="8" fillId="0" borderId="1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9" xfId="1" applyFont="1" applyBorder="1" applyAlignment="1">
      <alignment horizontal="left" vertical="center" wrapText="1" indent="1"/>
    </xf>
    <xf numFmtId="0" fontId="18" fillId="0" borderId="0" xfId="1" applyFont="1" applyBorder="1" applyAlignment="1">
      <alignment horizontal="center" vertical="center" wrapText="1"/>
    </xf>
    <xf numFmtId="0" fontId="15" fillId="0" borderId="0" xfId="1" applyFont="1" applyBorder="1" applyAlignment="1">
      <alignment horizontal="center" vertical="center" wrapText="1"/>
    </xf>
    <xf numFmtId="0" fontId="17" fillId="0" borderId="0" xfId="1" applyFont="1" applyBorder="1" applyAlignment="1">
      <alignment horizontal="center" vertical="top" wrapText="1"/>
    </xf>
    <xf numFmtId="0" fontId="47" fillId="9" borderId="17" xfId="1" applyFont="1" applyFill="1" applyBorder="1" applyAlignment="1">
      <alignment horizontal="center" vertical="center" wrapText="1"/>
    </xf>
    <xf numFmtId="0" fontId="47" fillId="9" borderId="5" xfId="1" applyFont="1" applyFill="1" applyBorder="1" applyAlignment="1">
      <alignment horizontal="center" vertical="center" wrapText="1"/>
    </xf>
    <xf numFmtId="0" fontId="47" fillId="9" borderId="16" xfId="1" applyFont="1" applyFill="1" applyBorder="1" applyAlignment="1">
      <alignment horizontal="center" vertical="center" wrapText="1"/>
    </xf>
    <xf numFmtId="0" fontId="42" fillId="4" borderId="14" xfId="1" applyFont="1" applyFill="1" applyBorder="1" applyAlignment="1">
      <alignment horizontal="center" vertical="center"/>
    </xf>
    <xf numFmtId="0" fontId="15" fillId="8" borderId="29" xfId="1" applyFont="1" applyFill="1" applyBorder="1" applyAlignment="1">
      <alignment horizontal="center"/>
    </xf>
    <xf numFmtId="0" fontId="15" fillId="8" borderId="32" xfId="1" applyFont="1" applyFill="1" applyBorder="1" applyAlignment="1">
      <alignment horizontal="center"/>
    </xf>
    <xf numFmtId="0" fontId="63" fillId="0" borderId="0" xfId="4" applyFont="1" applyBorder="1" applyAlignment="1">
      <alignment horizontal="center" vertical="center" wrapText="1"/>
    </xf>
    <xf numFmtId="0" fontId="70" fillId="0" borderId="0" xfId="1" applyFont="1" applyAlignment="1">
      <alignment horizontal="left" indent="2"/>
    </xf>
    <xf numFmtId="0" fontId="70" fillId="0" borderId="0" xfId="4" applyFont="1" applyAlignment="1">
      <alignment horizontal="left" indent="2"/>
    </xf>
    <xf numFmtId="0" fontId="70" fillId="0" borderId="0" xfId="4" applyFont="1" applyAlignment="1">
      <alignment horizontal="right" indent="2"/>
    </xf>
    <xf numFmtId="0" fontId="71" fillId="0" borderId="0" xfId="1" applyFont="1" applyFill="1" applyBorder="1" applyAlignment="1">
      <alignment horizontal="left" vertical="top" wrapText="1" indent="2"/>
    </xf>
    <xf numFmtId="0" fontId="71" fillId="0" borderId="0" xfId="1" applyFont="1" applyAlignment="1">
      <alignment horizontal="left" vertical="center" indent="2"/>
    </xf>
    <xf numFmtId="0" fontId="70" fillId="0" borderId="0" xfId="1" applyFont="1" applyAlignment="1">
      <alignment horizontal="left" vertical="center" indent="2"/>
    </xf>
    <xf numFmtId="0" fontId="72" fillId="0" borderId="0" xfId="1" applyFont="1" applyAlignment="1">
      <alignment horizontal="left" vertical="top" wrapText="1" indent="2"/>
    </xf>
    <xf numFmtId="0" fontId="73" fillId="0" borderId="0" xfId="1" applyFont="1" applyAlignment="1">
      <alignment horizontal="right" vertical="center"/>
    </xf>
    <xf numFmtId="0" fontId="72" fillId="0" borderId="0" xfId="1" applyFont="1" applyAlignment="1">
      <alignment horizontal="left" vertical="center"/>
    </xf>
    <xf numFmtId="0" fontId="73" fillId="0" borderId="0" xfId="1" applyFont="1" applyFill="1" applyBorder="1" applyAlignment="1">
      <alignment horizontal="left" vertical="center" wrapText="1" indent="1"/>
    </xf>
    <xf numFmtId="0" fontId="73" fillId="0" borderId="0" xfId="1" applyFont="1" applyAlignment="1">
      <alignment horizontal="right" vertical="top"/>
    </xf>
    <xf numFmtId="0" fontId="72" fillId="0" borderId="0" xfId="1" applyFont="1" applyFill="1" applyBorder="1" applyAlignment="1">
      <alignment horizontal="left" vertical="center" wrapText="1" indent="2"/>
    </xf>
    <xf numFmtId="0" fontId="72" fillId="3" borderId="0" xfId="1" applyNumberFormat="1" applyFont="1" applyFill="1" applyBorder="1" applyAlignment="1">
      <alignment horizontal="left" vertical="center" wrapText="1" indent="1"/>
    </xf>
    <xf numFmtId="0" fontId="72" fillId="3" borderId="0" xfId="1" applyNumberFormat="1" applyFont="1" applyFill="1" applyBorder="1" applyAlignment="1">
      <alignment horizontal="left" vertical="center" wrapText="1" indent="2"/>
    </xf>
    <xf numFmtId="0" fontId="72" fillId="3" borderId="0" xfId="1" applyNumberFormat="1" applyFont="1" applyFill="1" applyAlignment="1">
      <alignment horizontal="left" vertical="center" wrapText="1" indent="1"/>
    </xf>
    <xf numFmtId="0" fontId="72" fillId="3" borderId="0" xfId="1" applyNumberFormat="1" applyFont="1" applyFill="1" applyAlignment="1">
      <alignment horizontal="left" vertical="center" wrapText="1" indent="2"/>
    </xf>
    <xf numFmtId="0" fontId="74" fillId="0" borderId="0" xfId="0" applyFont="1"/>
    <xf numFmtId="0" fontId="74" fillId="0" borderId="0" xfId="0" applyFont="1" applyAlignment="1">
      <alignment horizontal="left" indent="2"/>
    </xf>
    <xf numFmtId="0" fontId="72" fillId="0" borderId="0" xfId="1" applyNumberFormat="1" applyFont="1" applyFill="1" applyAlignment="1">
      <alignment horizontal="left" wrapText="1" indent="2"/>
    </xf>
    <xf numFmtId="0" fontId="74" fillId="0" borderId="0" xfId="0" applyFont="1" applyAlignment="1">
      <alignment horizontal="right" indent="1"/>
    </xf>
    <xf numFmtId="0" fontId="72" fillId="0" borderId="0" xfId="2" applyNumberFormat="1" applyFont="1" applyFill="1" applyAlignment="1">
      <alignment horizontal="left" indent="1"/>
    </xf>
    <xf numFmtId="0" fontId="72" fillId="0" borderId="0" xfId="1" applyNumberFormat="1" applyFont="1" applyFill="1" applyAlignment="1">
      <alignment horizontal="left" indent="2"/>
    </xf>
    <xf numFmtId="0" fontId="75" fillId="0" borderId="0" xfId="4" applyFont="1" applyBorder="1" applyAlignment="1">
      <alignment horizontal="center" vertical="center" wrapText="1"/>
    </xf>
    <xf numFmtId="0" fontId="72" fillId="0" borderId="46" xfId="4" applyFont="1" applyBorder="1" applyAlignment="1">
      <alignment wrapText="1"/>
    </xf>
    <xf numFmtId="0" fontId="73" fillId="0" borderId="47" xfId="4" applyFont="1" applyBorder="1" applyAlignment="1">
      <alignment horizontal="center" vertical="center" wrapText="1"/>
    </xf>
    <xf numFmtId="0" fontId="73" fillId="0" borderId="47" xfId="4" applyFont="1" applyBorder="1" applyAlignment="1">
      <alignment horizontal="center" vertical="center" wrapText="1"/>
    </xf>
    <xf numFmtId="0" fontId="73" fillId="0" borderId="48" xfId="4" applyFont="1" applyBorder="1" applyAlignment="1">
      <alignment horizontal="center" vertical="center" wrapText="1"/>
    </xf>
    <xf numFmtId="0" fontId="73" fillId="0" borderId="15" xfId="4" applyFont="1" applyBorder="1" applyAlignment="1">
      <alignment horizontal="left" vertical="center" wrapText="1" indent="1"/>
    </xf>
    <xf numFmtId="0" fontId="72" fillId="0" borderId="12" xfId="4" applyFont="1" applyBorder="1" applyAlignment="1">
      <alignment horizontal="center" wrapText="1"/>
    </xf>
    <xf numFmtId="0" fontId="72" fillId="0" borderId="12" xfId="4" applyFont="1" applyBorder="1" applyAlignment="1">
      <alignment horizontal="center" wrapText="1"/>
    </xf>
    <xf numFmtId="1" fontId="72" fillId="0" borderId="23" xfId="4" applyNumberFormat="1" applyFont="1" applyBorder="1" applyAlignment="1">
      <alignment wrapText="1"/>
    </xf>
    <xf numFmtId="0" fontId="73" fillId="0" borderId="17" xfId="4" applyFont="1" applyBorder="1" applyAlignment="1">
      <alignment horizontal="left" vertical="center" wrapText="1" indent="1"/>
    </xf>
    <xf numFmtId="0" fontId="72" fillId="0" borderId="18" xfId="4" applyFont="1" applyBorder="1" applyAlignment="1">
      <alignment horizontal="center" wrapText="1"/>
    </xf>
    <xf numFmtId="0" fontId="72" fillId="0" borderId="19" xfId="4" applyFont="1" applyBorder="1" applyAlignment="1">
      <alignment horizontal="center" wrapText="1"/>
    </xf>
    <xf numFmtId="0" fontId="72" fillId="0" borderId="5" xfId="4" applyFont="1" applyBorder="1" applyAlignment="1">
      <alignment horizontal="center" wrapText="1"/>
    </xf>
    <xf numFmtId="0" fontId="72" fillId="0" borderId="16" xfId="4" applyFont="1" applyBorder="1" applyAlignment="1">
      <alignment wrapText="1"/>
    </xf>
    <xf numFmtId="0" fontId="73" fillId="0" borderId="28" xfId="4" applyFont="1" applyBorder="1" applyAlignment="1">
      <alignment horizontal="left" vertical="center" wrapText="1" indent="1"/>
    </xf>
    <xf numFmtId="0" fontId="72" fillId="0" borderId="30" xfId="4" applyFont="1" applyBorder="1" applyAlignment="1">
      <alignment horizontal="center" wrapText="1"/>
    </xf>
    <xf numFmtId="0" fontId="72" fillId="0" borderId="31" xfId="4" applyFont="1" applyBorder="1" applyAlignment="1">
      <alignment horizontal="center" wrapText="1"/>
    </xf>
    <xf numFmtId="0" fontId="72" fillId="0" borderId="29" xfId="4" applyFont="1" applyBorder="1" applyAlignment="1">
      <alignment horizontal="center" wrapText="1"/>
    </xf>
    <xf numFmtId="0" fontId="72" fillId="0" borderId="32" xfId="4" applyFont="1" applyBorder="1" applyAlignment="1">
      <alignment wrapText="1"/>
    </xf>
    <xf numFmtId="0" fontId="72" fillId="0" borderId="46" xfId="4" applyFont="1" applyBorder="1" applyAlignment="1">
      <alignment horizontal="center" vertical="center" wrapText="1"/>
    </xf>
    <xf numFmtId="0" fontId="72" fillId="0" borderId="12" xfId="4" applyFont="1" applyBorder="1" applyAlignment="1">
      <alignment horizontal="center" vertical="center" wrapText="1"/>
    </xf>
    <xf numFmtId="0" fontId="74" fillId="0" borderId="23" xfId="0" applyFont="1" applyBorder="1" applyAlignment="1">
      <alignment horizontal="center" vertical="center"/>
    </xf>
    <xf numFmtId="0" fontId="72" fillId="0" borderId="5" xfId="4" applyFont="1" applyBorder="1" applyAlignment="1">
      <alignment horizontal="center" vertical="center" wrapText="1"/>
    </xf>
    <xf numFmtId="0" fontId="74" fillId="0" borderId="16" xfId="0" applyFont="1" applyBorder="1" applyAlignment="1">
      <alignment horizontal="center" vertical="center"/>
    </xf>
    <xf numFmtId="0" fontId="74" fillId="0" borderId="5" xfId="0" applyFont="1" applyBorder="1" applyAlignment="1">
      <alignment horizontal="center"/>
    </xf>
    <xf numFmtId="0" fontId="74" fillId="0" borderId="16" xfId="0" applyFont="1" applyBorder="1"/>
    <xf numFmtId="0" fontId="74" fillId="0" borderId="29" xfId="0" applyFont="1" applyBorder="1" applyAlignment="1">
      <alignment horizontal="center"/>
    </xf>
    <xf numFmtId="0" fontId="74" fillId="0" borderId="32" xfId="0" applyFont="1" applyBorder="1"/>
    <xf numFmtId="0" fontId="72" fillId="0" borderId="0" xfId="4" applyFont="1" applyAlignment="1">
      <alignment horizontal="left" indent="2"/>
    </xf>
    <xf numFmtId="0" fontId="72" fillId="0" borderId="0" xfId="4" applyFont="1" applyFill="1" applyAlignment="1">
      <alignment horizontal="right" vertical="center" indent="2"/>
    </xf>
    <xf numFmtId="0" fontId="74" fillId="0" borderId="0" xfId="0" applyFont="1" applyFill="1"/>
    <xf numFmtId="0" fontId="72" fillId="0" borderId="0" xfId="4" applyFont="1" applyFill="1" applyAlignment="1">
      <alignment horizontal="left" vertical="center" indent="2"/>
    </xf>
    <xf numFmtId="0" fontId="77" fillId="0" borderId="0" xfId="4" applyFont="1" applyAlignment="1">
      <alignment horizontal="left" indent="2"/>
    </xf>
    <xf numFmtId="0" fontId="72" fillId="0" borderId="0" xfId="4" applyFont="1" applyFill="1" applyAlignment="1">
      <alignment horizontal="center" vertical="center"/>
    </xf>
    <xf numFmtId="0" fontId="72" fillId="0" borderId="0" xfId="4" applyFont="1" applyFill="1" applyAlignment="1">
      <alignment horizontal="center"/>
    </xf>
    <xf numFmtId="0" fontId="38" fillId="0" borderId="0" xfId="0" applyFont="1" applyFill="1" applyBorder="1" applyAlignment="1">
      <alignment horizontal="left" vertical="center" wrapText="1" indent="1"/>
    </xf>
    <xf numFmtId="0" fontId="38" fillId="0" borderId="0" xfId="0" applyFont="1" applyAlignment="1">
      <alignment horizontal="left" vertical="center" indent="1"/>
    </xf>
    <xf numFmtId="0" fontId="38" fillId="0" borderId="0" xfId="0" applyFont="1" applyAlignment="1">
      <alignment horizontal="left" vertical="center" wrapText="1" indent="1"/>
    </xf>
    <xf numFmtId="0" fontId="38" fillId="0" borderId="0" xfId="0" applyFont="1" applyAlignment="1">
      <alignment horizontal="right" vertical="center" indent="1"/>
    </xf>
    <xf numFmtId="0" fontId="40" fillId="0" borderId="0" xfId="0" applyFont="1" applyAlignment="1">
      <alignment horizontal="left" vertical="center" wrapText="1" indent="1"/>
    </xf>
    <xf numFmtId="0" fontId="40" fillId="0" borderId="0" xfId="0" applyFont="1" applyAlignment="1">
      <alignment horizontal="left" indent="1"/>
    </xf>
    <xf numFmtId="0" fontId="40" fillId="0" borderId="0" xfId="0" applyFont="1" applyAlignment="1">
      <alignment horizontal="left"/>
    </xf>
    <xf numFmtId="164" fontId="40" fillId="0" borderId="0" xfId="0" applyNumberFormat="1" applyFont="1" applyFill="1" applyAlignment="1"/>
    <xf numFmtId="0" fontId="40" fillId="0" borderId="0" xfId="0" applyFont="1"/>
    <xf numFmtId="0" fontId="40" fillId="0" borderId="0" xfId="0" applyFont="1" applyAlignment="1">
      <alignment horizontal="right" indent="2"/>
    </xf>
    <xf numFmtId="0" fontId="40" fillId="0" borderId="0" xfId="0" applyFont="1" applyAlignment="1"/>
    <xf numFmtId="0" fontId="78" fillId="0" borderId="0" xfId="0" applyFont="1" applyAlignment="1">
      <alignment wrapText="1"/>
    </xf>
    <xf numFmtId="0" fontId="78" fillId="0" borderId="0" xfId="0" applyFont="1"/>
    <xf numFmtId="14" fontId="78" fillId="0" borderId="0" xfId="0" applyNumberFormat="1" applyFont="1" applyAlignment="1">
      <alignment horizontal="center"/>
    </xf>
    <xf numFmtId="0" fontId="81" fillId="0" borderId="0" xfId="0" applyFont="1" applyBorder="1" applyAlignment="1">
      <alignment horizontal="center" vertical="center"/>
    </xf>
    <xf numFmtId="0" fontId="38" fillId="0" borderId="0" xfId="0" applyFont="1" applyBorder="1" applyAlignment="1">
      <alignment horizontal="left" vertical="center" wrapText="1" indent="1"/>
    </xf>
    <xf numFmtId="0" fontId="17" fillId="0" borderId="0" xfId="0" applyFont="1" applyBorder="1" applyAlignment="1">
      <alignment horizontal="left" vertical="center" wrapText="1" indent="1"/>
    </xf>
    <xf numFmtId="0" fontId="38" fillId="0" borderId="0" xfId="0" applyFont="1" applyBorder="1" applyAlignment="1">
      <alignment horizontal="left" vertical="center" wrapText="1" indent="3"/>
    </xf>
  </cellXfs>
  <cellStyles count="5">
    <cellStyle name="Hiperłącze 2" xfId="3"/>
    <cellStyle name="Normalny" xfId="0" builtinId="0"/>
    <cellStyle name="Normalny 2" xfId="1"/>
    <cellStyle name="Normalny 3" xfId="4"/>
    <cellStyle name="Procentowy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1352550</xdr:colOff>
      <xdr:row>46</xdr:row>
      <xdr:rowOff>1085850</xdr:rowOff>
    </xdr:from>
    <xdr:to>
      <xdr:col>8</xdr:col>
      <xdr:colOff>1066800</xdr:colOff>
      <xdr:row>48</xdr:row>
      <xdr:rowOff>3657600</xdr:rowOff>
    </xdr:to>
    <xdr:sp macro="" textlink="">
      <xdr:nvSpPr>
        <xdr:cNvPr id="2" name="pole tekstowe 1"/>
        <xdr:cNvSpPr txBox="1"/>
      </xdr:nvSpPr>
      <xdr:spPr>
        <a:xfrm>
          <a:off x="1352550" y="71475600"/>
          <a:ext cx="18116550" cy="1297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l-PL" sz="1100"/>
        </a:p>
      </xdr:txBody>
    </xdr:sp>
    <xdr:clientData/>
  </xdr:twoCellAnchor>
  <xdr:twoCellAnchor>
    <xdr:from>
      <xdr:col>0</xdr:col>
      <xdr:colOff>990600</xdr:colOff>
      <xdr:row>84</xdr:row>
      <xdr:rowOff>400050</xdr:rowOff>
    </xdr:from>
    <xdr:to>
      <xdr:col>8</xdr:col>
      <xdr:colOff>990600</xdr:colOff>
      <xdr:row>86</xdr:row>
      <xdr:rowOff>4495800</xdr:rowOff>
    </xdr:to>
    <xdr:sp macro="" textlink="">
      <xdr:nvSpPr>
        <xdr:cNvPr id="3" name="pole tekstowe 2"/>
        <xdr:cNvSpPr txBox="1"/>
      </xdr:nvSpPr>
      <xdr:spPr>
        <a:xfrm>
          <a:off x="990600" y="147618450"/>
          <a:ext cx="18402300" cy="14497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l-P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428625</xdr:colOff>
      <xdr:row>47</xdr:row>
      <xdr:rowOff>971550</xdr:rowOff>
    </xdr:from>
    <xdr:to>
      <xdr:col>8</xdr:col>
      <xdr:colOff>396875</xdr:colOff>
      <xdr:row>49</xdr:row>
      <xdr:rowOff>3638550</xdr:rowOff>
    </xdr:to>
    <xdr:sp macro="" textlink="">
      <xdr:nvSpPr>
        <xdr:cNvPr id="2" name="pole tekstowe 1"/>
        <xdr:cNvSpPr txBox="1"/>
      </xdr:nvSpPr>
      <xdr:spPr>
        <a:xfrm>
          <a:off x="1209675" y="57931050"/>
          <a:ext cx="19818350" cy="130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l-PL" sz="1100"/>
        </a:p>
      </xdr:txBody>
    </xdr:sp>
    <xdr:clientData/>
  </xdr:twoCellAnchor>
  <xdr:twoCellAnchor>
    <xdr:from>
      <xdr:col>1</xdr:col>
      <xdr:colOff>514350</xdr:colOff>
      <xdr:row>84</xdr:row>
      <xdr:rowOff>1524000</xdr:rowOff>
    </xdr:from>
    <xdr:to>
      <xdr:col>8</xdr:col>
      <xdr:colOff>247650</xdr:colOff>
      <xdr:row>87</xdr:row>
      <xdr:rowOff>4167188</xdr:rowOff>
    </xdr:to>
    <xdr:sp macro="" textlink="">
      <xdr:nvSpPr>
        <xdr:cNvPr id="3" name="pole tekstowe 2"/>
        <xdr:cNvSpPr txBox="1"/>
      </xdr:nvSpPr>
      <xdr:spPr>
        <a:xfrm>
          <a:off x="1276350" y="134397750"/>
          <a:ext cx="19973925" cy="13215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68</xdr:row>
      <xdr:rowOff>319806</xdr:rowOff>
    </xdr:from>
    <xdr:to>
      <xdr:col>13</xdr:col>
      <xdr:colOff>928687</xdr:colOff>
      <xdr:row>70</xdr:row>
      <xdr:rowOff>3786939</xdr:rowOff>
    </xdr:to>
    <xdr:sp macro="" textlink="">
      <xdr:nvSpPr>
        <xdr:cNvPr id="2" name="pole tekstowe 1"/>
        <xdr:cNvSpPr txBox="1"/>
      </xdr:nvSpPr>
      <xdr:spPr>
        <a:xfrm>
          <a:off x="1126927" y="65451756"/>
          <a:ext cx="25585935"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omzak\Moje%20dokumenty\7-latka%202014-20\o&#347;%207\karty%20oceny\wz&#243;r%20karty%20ponownej%20oceny%20m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ceniający 1 "/>
      <sheetName val="Oceniający 2"/>
      <sheetName val="Karta inf. dla Wnioskodawcy"/>
      <sheetName val="wynik oceny"/>
    </sheetNames>
    <sheetDataSet>
      <sheetData sheetId="0">
        <row r="14">
          <cell r="B14" t="str">
            <v xml:space="preserve">- w tym EFRR: </v>
          </cell>
        </row>
      </sheetData>
      <sheetData sheetId="1">
        <row r="88">
          <cell r="J88">
            <v>0</v>
          </cell>
        </row>
      </sheetData>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89"/>
  <sheetViews>
    <sheetView view="pageBreakPreview" topLeftCell="A86" zoomScale="44" zoomScaleNormal="50" zoomScaleSheetLayoutView="44" zoomScalePageLayoutView="55" workbookViewId="0">
      <selection activeCell="C78" sqref="C78:K78"/>
    </sheetView>
  </sheetViews>
  <sheetFormatPr defaultRowHeight="14.25"/>
  <cols>
    <col min="1" max="1" width="18.625" customWidth="1"/>
    <col min="2" max="2" width="85.125" bestFit="1" customWidth="1"/>
    <col min="3" max="3" width="18.625" customWidth="1"/>
    <col min="4" max="4" width="100.625" customWidth="1"/>
    <col min="5" max="10" width="18.625" customWidth="1"/>
    <col min="11" max="11" width="15.125" customWidth="1"/>
  </cols>
  <sheetData>
    <row r="1" spans="1:10" ht="240" customHeight="1">
      <c r="A1" s="288" t="s">
        <v>9</v>
      </c>
      <c r="B1" s="288"/>
      <c r="C1" s="288"/>
      <c r="D1" s="288"/>
      <c r="E1" s="288"/>
      <c r="F1" s="288"/>
      <c r="G1" s="288"/>
      <c r="H1" s="288"/>
      <c r="I1" s="288"/>
      <c r="J1" s="288"/>
    </row>
    <row r="2" spans="1:10" ht="180" customHeight="1">
      <c r="B2" s="495" t="s">
        <v>0</v>
      </c>
      <c r="C2" s="225" t="s">
        <v>12</v>
      </c>
      <c r="D2" s="499" t="s">
        <v>220</v>
      </c>
      <c r="E2" s="499"/>
      <c r="F2" s="499"/>
      <c r="G2" s="499"/>
    </row>
    <row r="3" spans="1:10" ht="60" customHeight="1">
      <c r="B3" s="496" t="s">
        <v>1</v>
      </c>
      <c r="C3" s="226" t="s">
        <v>14</v>
      </c>
      <c r="D3" s="226" t="s">
        <v>13</v>
      </c>
      <c r="E3" s="171"/>
      <c r="F3" s="171"/>
      <c r="G3" s="171"/>
    </row>
    <row r="4" spans="1:10" ht="60" customHeight="1">
      <c r="B4" s="496" t="s">
        <v>2</v>
      </c>
      <c r="C4" s="226" t="s">
        <v>16</v>
      </c>
      <c r="D4" s="226" t="s">
        <v>15</v>
      </c>
      <c r="E4" s="226"/>
      <c r="F4" s="226"/>
      <c r="G4" s="226"/>
      <c r="H4" s="2"/>
      <c r="I4" s="2"/>
      <c r="J4" s="2"/>
    </row>
    <row r="5" spans="1:10" ht="60" customHeight="1">
      <c r="B5" s="496" t="s">
        <v>3</v>
      </c>
      <c r="C5" s="226"/>
      <c r="D5" s="226" t="s">
        <v>163</v>
      </c>
      <c r="E5" s="171"/>
      <c r="F5" s="171"/>
      <c r="G5" s="171"/>
    </row>
    <row r="6" spans="1:10" ht="60" customHeight="1">
      <c r="B6" s="496" t="s">
        <v>4</v>
      </c>
      <c r="C6" s="500"/>
      <c r="D6" s="501" t="s">
        <v>140</v>
      </c>
      <c r="E6" s="171"/>
      <c r="F6" s="171"/>
      <c r="G6" s="171"/>
    </row>
    <row r="7" spans="1:10" ht="60" customHeight="1">
      <c r="B7" s="496" t="s">
        <v>5</v>
      </c>
      <c r="C7" s="500"/>
      <c r="D7" s="501" t="s">
        <v>141</v>
      </c>
      <c r="E7" s="171"/>
      <c r="F7" s="171"/>
      <c r="G7" s="171"/>
    </row>
    <row r="8" spans="1:10" ht="60" customHeight="1">
      <c r="B8" s="497" t="s">
        <v>8</v>
      </c>
      <c r="C8" s="227"/>
      <c r="D8" s="502">
        <v>4444</v>
      </c>
      <c r="E8" s="171"/>
      <c r="F8" s="171"/>
      <c r="G8" s="171"/>
    </row>
    <row r="9" spans="1:10" ht="60" customHeight="1">
      <c r="B9" s="496" t="s">
        <v>6</v>
      </c>
      <c r="C9" s="500"/>
      <c r="D9" s="502">
        <v>3333</v>
      </c>
      <c r="E9" s="171"/>
      <c r="F9" s="171"/>
      <c r="G9" s="171"/>
    </row>
    <row r="10" spans="1:10" ht="60" customHeight="1">
      <c r="B10" s="496" t="s">
        <v>7</v>
      </c>
      <c r="C10" s="500"/>
      <c r="D10" s="503"/>
      <c r="E10" s="171"/>
      <c r="F10" s="171"/>
      <c r="G10" s="171"/>
    </row>
    <row r="11" spans="1:10" ht="60" customHeight="1">
      <c r="B11" s="498" t="s">
        <v>10</v>
      </c>
      <c r="C11" s="504"/>
      <c r="D11" s="505">
        <v>222</v>
      </c>
      <c r="E11" s="171"/>
      <c r="F11" s="171"/>
      <c r="G11" s="171"/>
    </row>
    <row r="12" spans="1:10" ht="333" customHeight="1">
      <c r="D12" s="3"/>
      <c r="E12" s="506" t="s">
        <v>164</v>
      </c>
      <c r="F12" s="507"/>
      <c r="G12" s="507"/>
      <c r="H12" s="507"/>
      <c r="I12" s="508">
        <f ca="1">TODAY()</f>
        <v>42501</v>
      </c>
      <c r="J12" s="508"/>
    </row>
    <row r="13" spans="1:10" ht="60" customHeight="1">
      <c r="A13" s="288" t="s">
        <v>18</v>
      </c>
      <c r="B13" s="288"/>
      <c r="C13" s="288"/>
      <c r="D13" s="288"/>
      <c r="E13" s="288"/>
      <c r="F13" s="288"/>
      <c r="G13" s="288"/>
      <c r="H13" s="288"/>
      <c r="I13" s="288"/>
      <c r="J13" s="288"/>
    </row>
    <row r="14" spans="1:10" ht="45" customHeight="1">
      <c r="A14" s="262" t="s">
        <v>19</v>
      </c>
      <c r="B14" s="262"/>
      <c r="C14" s="262"/>
      <c r="D14" s="262"/>
      <c r="E14" s="262"/>
      <c r="F14" s="262"/>
      <c r="G14" s="262"/>
      <c r="H14" s="262"/>
      <c r="I14" s="262"/>
      <c r="J14" s="262"/>
    </row>
    <row r="15" spans="1:10" ht="30" customHeight="1" thickBot="1">
      <c r="A15" s="264" t="s">
        <v>20</v>
      </c>
      <c r="B15" s="264"/>
      <c r="C15" s="264"/>
      <c r="D15" s="264"/>
      <c r="E15" s="264"/>
      <c r="F15" s="264"/>
      <c r="G15" s="264"/>
      <c r="H15" s="264"/>
      <c r="I15" s="264"/>
      <c r="J15" s="264"/>
    </row>
    <row r="16" spans="1:10" ht="56.85" customHeight="1">
      <c r="A16" s="259" t="s">
        <v>21</v>
      </c>
      <c r="B16" s="265" t="s">
        <v>22</v>
      </c>
      <c r="C16" s="265"/>
      <c r="D16" s="50" t="s">
        <v>23</v>
      </c>
      <c r="E16" s="267" t="s">
        <v>27</v>
      </c>
      <c r="F16" s="268"/>
      <c r="G16" s="268"/>
      <c r="H16" s="269" t="s">
        <v>28</v>
      </c>
      <c r="I16" s="270"/>
      <c r="J16" s="271"/>
    </row>
    <row r="17" spans="1:11" ht="42" customHeight="1">
      <c r="A17" s="260"/>
      <c r="B17" s="261" t="s">
        <v>58</v>
      </c>
      <c r="C17" s="261"/>
      <c r="D17" s="261"/>
      <c r="E17" s="11" t="s">
        <v>24</v>
      </c>
      <c r="F17" s="11" t="s">
        <v>25</v>
      </c>
      <c r="G17" s="12" t="s">
        <v>26</v>
      </c>
      <c r="H17" s="16" t="s">
        <v>24</v>
      </c>
      <c r="I17" s="16" t="s">
        <v>25</v>
      </c>
      <c r="J17" s="17" t="s">
        <v>26</v>
      </c>
      <c r="K17" s="4"/>
    </row>
    <row r="18" spans="1:11">
      <c r="A18" s="26">
        <v>1</v>
      </c>
      <c r="B18" s="272">
        <f>A18+1</f>
        <v>2</v>
      </c>
      <c r="C18" s="272"/>
      <c r="D18" s="49">
        <f>B18+1</f>
        <v>3</v>
      </c>
      <c r="E18" s="49">
        <f>D18+1</f>
        <v>4</v>
      </c>
      <c r="F18" s="49">
        <f t="shared" ref="F18:J18" si="0">E18+1</f>
        <v>5</v>
      </c>
      <c r="G18" s="49">
        <f t="shared" si="0"/>
        <v>6</v>
      </c>
      <c r="H18" s="49">
        <f t="shared" si="0"/>
        <v>7</v>
      </c>
      <c r="I18" s="49">
        <f t="shared" si="0"/>
        <v>8</v>
      </c>
      <c r="J18" s="27">
        <f t="shared" si="0"/>
        <v>9</v>
      </c>
    </row>
    <row r="19" spans="1:11" ht="80.099999999999994" customHeight="1">
      <c r="A19" s="167">
        <v>1</v>
      </c>
      <c r="B19" s="266" t="s">
        <v>221</v>
      </c>
      <c r="C19" s="266"/>
      <c r="D19" s="238" t="s">
        <v>167</v>
      </c>
      <c r="E19" s="13"/>
      <c r="F19" s="13"/>
      <c r="G19" s="13"/>
      <c r="H19" s="18"/>
      <c r="I19" s="18"/>
      <c r="J19" s="19"/>
    </row>
    <row r="20" spans="1:11" ht="375" customHeight="1">
      <c r="A20" s="167">
        <v>2</v>
      </c>
      <c r="B20" s="266" t="s">
        <v>30</v>
      </c>
      <c r="C20" s="266"/>
      <c r="D20" s="238" t="s">
        <v>222</v>
      </c>
      <c r="E20" s="13"/>
      <c r="F20" s="13"/>
      <c r="G20" s="13"/>
      <c r="H20" s="18"/>
      <c r="I20" s="18"/>
      <c r="J20" s="19"/>
    </row>
    <row r="21" spans="1:11" ht="99.95" customHeight="1">
      <c r="A21" s="167">
        <v>3</v>
      </c>
      <c r="B21" s="266" t="s">
        <v>31</v>
      </c>
      <c r="C21" s="266"/>
      <c r="D21" s="238" t="s">
        <v>32</v>
      </c>
      <c r="E21" s="13"/>
      <c r="F21" s="13"/>
      <c r="G21" s="13"/>
      <c r="H21" s="18"/>
      <c r="I21" s="18"/>
      <c r="J21" s="19"/>
    </row>
    <row r="22" spans="1:11" ht="320.10000000000002" customHeight="1">
      <c r="A22" s="167">
        <v>4</v>
      </c>
      <c r="B22" s="266" t="s">
        <v>33</v>
      </c>
      <c r="C22" s="266"/>
      <c r="D22" s="238" t="s">
        <v>169</v>
      </c>
      <c r="E22" s="13"/>
      <c r="F22" s="13"/>
      <c r="G22" s="13"/>
      <c r="H22" s="18"/>
      <c r="I22" s="18"/>
      <c r="J22" s="19"/>
    </row>
    <row r="23" spans="1:11" ht="360" customHeight="1">
      <c r="A23" s="167">
        <v>5</v>
      </c>
      <c r="B23" s="266" t="s">
        <v>34</v>
      </c>
      <c r="C23" s="266"/>
      <c r="D23" s="238" t="s">
        <v>35</v>
      </c>
      <c r="E23" s="13"/>
      <c r="F23" s="13"/>
      <c r="G23" s="13"/>
      <c r="H23" s="18"/>
      <c r="I23" s="18"/>
      <c r="J23" s="19"/>
    </row>
    <row r="24" spans="1:11" ht="174.95" customHeight="1">
      <c r="A24" s="167">
        <v>6</v>
      </c>
      <c r="B24" s="266" t="s">
        <v>178</v>
      </c>
      <c r="C24" s="266"/>
      <c r="D24" s="238" t="s">
        <v>170</v>
      </c>
      <c r="E24" s="13"/>
      <c r="F24" s="13"/>
      <c r="G24" s="13"/>
      <c r="H24" s="18"/>
      <c r="I24" s="18"/>
      <c r="J24" s="19"/>
    </row>
    <row r="25" spans="1:11" ht="159.94999999999999" customHeight="1">
      <c r="A25" s="167">
        <v>7</v>
      </c>
      <c r="B25" s="266" t="s">
        <v>37</v>
      </c>
      <c r="C25" s="266"/>
      <c r="D25" s="221" t="s">
        <v>223</v>
      </c>
      <c r="E25" s="14"/>
      <c r="F25" s="14"/>
      <c r="G25" s="14"/>
      <c r="H25" s="18"/>
      <c r="I25" s="18"/>
      <c r="J25" s="19"/>
    </row>
    <row r="26" spans="1:11" ht="159.94999999999999" customHeight="1">
      <c r="A26" s="167">
        <v>8</v>
      </c>
      <c r="B26" s="266" t="s">
        <v>138</v>
      </c>
      <c r="C26" s="266"/>
      <c r="D26" s="219" t="s">
        <v>39</v>
      </c>
      <c r="E26" s="14"/>
      <c r="F26" s="14"/>
      <c r="G26" s="14"/>
      <c r="H26" s="18"/>
      <c r="I26" s="18"/>
      <c r="J26" s="19"/>
    </row>
    <row r="27" spans="1:11" ht="99.95" customHeight="1" thickBot="1">
      <c r="A27" s="168">
        <v>9</v>
      </c>
      <c r="B27" s="273" t="s">
        <v>40</v>
      </c>
      <c r="C27" s="273"/>
      <c r="D27" s="239" t="s">
        <v>168</v>
      </c>
      <c r="E27" s="15"/>
      <c r="F27" s="15"/>
      <c r="G27" s="15"/>
      <c r="H27" s="20"/>
      <c r="I27" s="20"/>
      <c r="J27" s="21"/>
    </row>
    <row r="28" spans="1:11" s="22" customFormat="1" ht="60" customHeight="1">
      <c r="A28" s="277" t="s">
        <v>43</v>
      </c>
      <c r="B28" s="278"/>
      <c r="C28" s="278"/>
      <c r="D28" s="278"/>
      <c r="E28" s="278"/>
      <c r="F28" s="278"/>
      <c r="G28" s="278"/>
      <c r="H28" s="278"/>
      <c r="I28" s="278"/>
      <c r="J28" s="278"/>
    </row>
    <row r="29" spans="1:11" s="22" customFormat="1" ht="36.75" customHeight="1" thickBot="1">
      <c r="A29" s="276" t="s">
        <v>20</v>
      </c>
      <c r="B29" s="276"/>
      <c r="C29" s="276"/>
      <c r="D29" s="276"/>
      <c r="E29" s="276"/>
      <c r="F29" s="276"/>
      <c r="G29" s="276"/>
      <c r="H29" s="276"/>
      <c r="I29" s="276"/>
      <c r="J29" s="276"/>
    </row>
    <row r="30" spans="1:11" ht="56.85" customHeight="1">
      <c r="A30" s="259" t="s">
        <v>21</v>
      </c>
      <c r="B30" s="265" t="s">
        <v>22</v>
      </c>
      <c r="C30" s="265"/>
      <c r="D30" s="5" t="s">
        <v>23</v>
      </c>
      <c r="E30" s="267" t="s">
        <v>27</v>
      </c>
      <c r="F30" s="268"/>
      <c r="G30" s="268"/>
      <c r="H30" s="269" t="s">
        <v>28</v>
      </c>
      <c r="I30" s="270"/>
      <c r="J30" s="271"/>
    </row>
    <row r="31" spans="1:11" ht="56.85" customHeight="1">
      <c r="A31" s="260"/>
      <c r="B31" s="261" t="s">
        <v>58</v>
      </c>
      <c r="C31" s="261"/>
      <c r="D31" s="261"/>
      <c r="E31" s="11" t="s">
        <v>24</v>
      </c>
      <c r="F31" s="11" t="s">
        <v>25</v>
      </c>
      <c r="G31" s="12" t="s">
        <v>26</v>
      </c>
      <c r="H31" s="16" t="s">
        <v>24</v>
      </c>
      <c r="I31" s="16" t="s">
        <v>25</v>
      </c>
      <c r="J31" s="17" t="s">
        <v>26</v>
      </c>
      <c r="K31" s="4"/>
    </row>
    <row r="32" spans="1:11">
      <c r="A32" s="26">
        <v>1</v>
      </c>
      <c r="B32" s="272">
        <f>A32+1</f>
        <v>2</v>
      </c>
      <c r="C32" s="272"/>
      <c r="D32" s="25">
        <f>B32+1</f>
        <v>3</v>
      </c>
      <c r="E32" s="25">
        <f>D32+1</f>
        <v>4</v>
      </c>
      <c r="F32" s="25">
        <f t="shared" ref="F32:J32" si="1">E32+1</f>
        <v>5</v>
      </c>
      <c r="G32" s="25">
        <f t="shared" si="1"/>
        <v>6</v>
      </c>
      <c r="H32" s="25">
        <f t="shared" si="1"/>
        <v>7</v>
      </c>
      <c r="I32" s="25">
        <f t="shared" si="1"/>
        <v>8</v>
      </c>
      <c r="J32" s="27">
        <f t="shared" si="1"/>
        <v>9</v>
      </c>
    </row>
    <row r="33" spans="1:10" s="22" customFormat="1" ht="180" customHeight="1">
      <c r="A33" s="167">
        <v>1</v>
      </c>
      <c r="B33" s="274" t="s">
        <v>165</v>
      </c>
      <c r="C33" s="275"/>
      <c r="D33" s="221" t="s">
        <v>224</v>
      </c>
      <c r="E33" s="13"/>
      <c r="F33" s="13"/>
      <c r="G33" s="13"/>
      <c r="H33" s="18"/>
      <c r="I33" s="18"/>
      <c r="J33" s="19"/>
    </row>
    <row r="34" spans="1:10" s="22" customFormat="1" ht="80.099999999999994" customHeight="1">
      <c r="A34" s="167">
        <f>A33+1</f>
        <v>2</v>
      </c>
      <c r="B34" s="266" t="s">
        <v>171</v>
      </c>
      <c r="C34" s="266"/>
      <c r="D34" s="219" t="s">
        <v>172</v>
      </c>
      <c r="E34" s="13"/>
      <c r="F34" s="13"/>
      <c r="G34" s="13"/>
      <c r="H34" s="18"/>
      <c r="I34" s="18"/>
      <c r="J34" s="19"/>
    </row>
    <row r="35" spans="1:10" s="22" customFormat="1" ht="260.10000000000002" customHeight="1">
      <c r="A35" s="167">
        <f t="shared" ref="A35:A39" si="2">A34+1</f>
        <v>3</v>
      </c>
      <c r="B35" s="266" t="s">
        <v>173</v>
      </c>
      <c r="C35" s="266"/>
      <c r="D35" s="219" t="s">
        <v>174</v>
      </c>
      <c r="E35" s="13"/>
      <c r="F35" s="13"/>
      <c r="G35" s="13"/>
      <c r="H35" s="18"/>
      <c r="I35" s="18"/>
      <c r="J35" s="19"/>
    </row>
    <row r="36" spans="1:10" s="22" customFormat="1" ht="219.95" customHeight="1">
      <c r="A36" s="167">
        <f t="shared" si="2"/>
        <v>4</v>
      </c>
      <c r="B36" s="266" t="s">
        <v>175</v>
      </c>
      <c r="C36" s="266"/>
      <c r="D36" s="219" t="s">
        <v>176</v>
      </c>
      <c r="E36" s="13"/>
      <c r="F36" s="13"/>
      <c r="G36" s="13"/>
      <c r="H36" s="18"/>
      <c r="I36" s="18"/>
      <c r="J36" s="19"/>
    </row>
    <row r="37" spans="1:10" s="22" customFormat="1" ht="320.10000000000002" customHeight="1">
      <c r="A37" s="167">
        <f t="shared" si="2"/>
        <v>5</v>
      </c>
      <c r="B37" s="266" t="s">
        <v>177</v>
      </c>
      <c r="C37" s="266"/>
      <c r="D37" s="219" t="s">
        <v>179</v>
      </c>
      <c r="E37" s="13"/>
      <c r="F37" s="13"/>
      <c r="G37" s="13"/>
      <c r="H37" s="18"/>
      <c r="I37" s="18"/>
      <c r="J37" s="19"/>
    </row>
    <row r="38" spans="1:10" s="22" customFormat="1" ht="240" customHeight="1">
      <c r="A38" s="167">
        <f t="shared" si="2"/>
        <v>6</v>
      </c>
      <c r="B38" s="266" t="s">
        <v>180</v>
      </c>
      <c r="C38" s="266"/>
      <c r="D38" s="219" t="s">
        <v>181</v>
      </c>
      <c r="E38" s="13"/>
      <c r="F38" s="13"/>
      <c r="G38" s="13"/>
      <c r="H38" s="18"/>
      <c r="I38" s="18"/>
      <c r="J38" s="19"/>
    </row>
    <row r="39" spans="1:10" s="22" customFormat="1" ht="120" customHeight="1" thickBot="1">
      <c r="A39" s="167">
        <f t="shared" si="2"/>
        <v>7</v>
      </c>
      <c r="B39" s="266" t="s">
        <v>182</v>
      </c>
      <c r="C39" s="266"/>
      <c r="D39" s="219" t="s">
        <v>183</v>
      </c>
      <c r="E39" s="13"/>
      <c r="F39" s="13"/>
      <c r="G39" s="13"/>
      <c r="H39" s="18"/>
      <c r="I39" s="18"/>
      <c r="J39" s="19"/>
    </row>
    <row r="40" spans="1:10" s="22" customFormat="1" ht="75" customHeight="1">
      <c r="A40" s="28" t="s">
        <v>21</v>
      </c>
      <c r="B40" s="287" t="s">
        <v>44</v>
      </c>
      <c r="C40" s="287"/>
      <c r="D40" s="287"/>
      <c r="E40" s="289" t="s">
        <v>45</v>
      </c>
      <c r="F40" s="289"/>
      <c r="G40" s="29" t="s">
        <v>46</v>
      </c>
      <c r="H40" s="289" t="s">
        <v>45</v>
      </c>
      <c r="I40" s="289"/>
      <c r="J40" s="30" t="s">
        <v>46</v>
      </c>
    </row>
    <row r="41" spans="1:10" s="22" customFormat="1" ht="60" customHeight="1">
      <c r="A41" s="167" t="s">
        <v>47</v>
      </c>
      <c r="B41" s="286" t="s">
        <v>48</v>
      </c>
      <c r="C41" s="286"/>
      <c r="D41" s="286"/>
      <c r="E41" s="33"/>
      <c r="F41" s="33"/>
      <c r="G41" s="33"/>
      <c r="H41" s="285"/>
      <c r="I41" s="285"/>
      <c r="J41" s="31"/>
    </row>
    <row r="42" spans="1:10" s="22" customFormat="1" ht="60" customHeight="1">
      <c r="A42" s="167" t="s">
        <v>49</v>
      </c>
      <c r="B42" s="286" t="s">
        <v>50</v>
      </c>
      <c r="C42" s="286"/>
      <c r="D42" s="286"/>
      <c r="E42" s="33"/>
      <c r="F42" s="33"/>
      <c r="G42" s="33"/>
      <c r="H42" s="285"/>
      <c r="I42" s="285"/>
      <c r="J42" s="31"/>
    </row>
    <row r="43" spans="1:10" s="22" customFormat="1" ht="60" customHeight="1">
      <c r="A43" s="167" t="s">
        <v>51</v>
      </c>
      <c r="B43" s="286" t="s">
        <v>52</v>
      </c>
      <c r="C43" s="286"/>
      <c r="D43" s="286"/>
      <c r="E43" s="33"/>
      <c r="F43" s="33"/>
      <c r="G43" s="33"/>
      <c r="H43" s="285"/>
      <c r="I43" s="285"/>
      <c r="J43" s="31"/>
    </row>
    <row r="44" spans="1:10" s="22" customFormat="1" ht="60" customHeight="1" thickBot="1">
      <c r="A44" s="168" t="s">
        <v>53</v>
      </c>
      <c r="B44" s="284" t="s">
        <v>54</v>
      </c>
      <c r="C44" s="284"/>
      <c r="D44" s="284"/>
      <c r="E44" s="34"/>
      <c r="F44" s="34"/>
      <c r="G44" s="34"/>
      <c r="H44" s="279"/>
      <c r="I44" s="279"/>
      <c r="J44" s="32"/>
    </row>
    <row r="45" spans="1:10" s="22" customFormat="1" ht="99.95" customHeight="1">
      <c r="A45" s="35" t="s">
        <v>55</v>
      </c>
      <c r="B45" s="280" t="s">
        <v>56</v>
      </c>
      <c r="C45" s="280"/>
      <c r="D45" s="280"/>
      <c r="E45" s="280"/>
      <c r="F45" s="280"/>
      <c r="G45" s="280"/>
      <c r="H45" s="280"/>
      <c r="I45" s="280"/>
      <c r="J45" s="280"/>
    </row>
    <row r="46" spans="1:10" s="22" customFormat="1" ht="200.1" customHeight="1">
      <c r="A46" s="163" t="s">
        <v>57</v>
      </c>
      <c r="B46" s="164">
        <f ca="1">TODAY()</f>
        <v>42501</v>
      </c>
      <c r="C46" s="165"/>
      <c r="D46" s="166"/>
      <c r="E46" s="166"/>
      <c r="F46" s="281"/>
      <c r="G46" s="282"/>
      <c r="H46" s="283" t="s">
        <v>64</v>
      </c>
      <c r="I46" s="283"/>
      <c r="J46" s="283"/>
    </row>
    <row r="47" spans="1:10" ht="408.95" customHeight="1">
      <c r="A47" s="290" t="s">
        <v>62</v>
      </c>
      <c r="B47" s="290"/>
      <c r="C47" s="290"/>
      <c r="D47" s="290"/>
      <c r="E47" s="290"/>
      <c r="F47" s="290"/>
      <c r="G47" s="290"/>
      <c r="H47" s="290"/>
      <c r="I47" s="290"/>
      <c r="J47" s="290"/>
    </row>
    <row r="48" spans="1:10" ht="408.95" customHeight="1"/>
    <row r="49" spans="1:14" s="22" customFormat="1" ht="408.95" customHeight="1">
      <c r="A49" s="163" t="s">
        <v>57</v>
      </c>
      <c r="B49" s="164">
        <f ca="1">TODAY()</f>
        <v>42501</v>
      </c>
      <c r="C49" s="165"/>
      <c r="D49" s="166"/>
      <c r="E49" s="166"/>
      <c r="F49" s="281"/>
      <c r="G49" s="282"/>
      <c r="H49" s="283" t="s">
        <v>64</v>
      </c>
      <c r="I49" s="283"/>
      <c r="J49" s="283"/>
    </row>
    <row r="50" spans="1:14" ht="50.1" customHeight="1">
      <c r="A50" s="291" t="s">
        <v>63</v>
      </c>
      <c r="B50" s="291"/>
      <c r="C50" s="291"/>
      <c r="D50" s="291"/>
      <c r="E50" s="291"/>
      <c r="F50" s="291"/>
      <c r="G50" s="291"/>
      <c r="H50" s="291"/>
      <c r="I50" s="291"/>
      <c r="J50" s="291"/>
    </row>
    <row r="51" spans="1:14" ht="46.5">
      <c r="A51" s="288" t="s">
        <v>65</v>
      </c>
      <c r="B51" s="288"/>
      <c r="C51" s="288"/>
      <c r="D51" s="288"/>
      <c r="E51" s="288"/>
      <c r="F51" s="288"/>
      <c r="G51" s="288"/>
      <c r="H51" s="288"/>
      <c r="I51" s="288"/>
      <c r="J51" s="288"/>
    </row>
    <row r="52" spans="1:14" ht="20.25">
      <c r="A52" s="276" t="s">
        <v>75</v>
      </c>
      <c r="B52" s="276"/>
      <c r="C52" s="276"/>
      <c r="D52" s="276"/>
      <c r="E52" s="276"/>
      <c r="F52" s="276"/>
      <c r="G52" s="276"/>
      <c r="H52" s="276"/>
      <c r="I52" s="276"/>
      <c r="J52" s="276"/>
    </row>
    <row r="53" spans="1:14" ht="54" customHeight="1">
      <c r="A53" s="292" t="s">
        <v>21</v>
      </c>
      <c r="B53" s="292" t="s">
        <v>67</v>
      </c>
      <c r="C53" s="295" t="s">
        <v>68</v>
      </c>
      <c r="D53" s="303" t="s">
        <v>83</v>
      </c>
      <c r="E53" s="299" t="s">
        <v>76</v>
      </c>
      <c r="F53" s="300"/>
      <c r="G53" s="299" t="s">
        <v>66</v>
      </c>
      <c r="H53" s="299"/>
      <c r="I53" s="299"/>
      <c r="J53" s="299"/>
      <c r="K53" s="39"/>
    </row>
    <row r="54" spans="1:14" ht="132" customHeight="1">
      <c r="A54" s="293"/>
      <c r="B54" s="293"/>
      <c r="C54" s="296"/>
      <c r="D54" s="304"/>
      <c r="E54" s="302" t="s">
        <v>77</v>
      </c>
      <c r="F54" s="302" t="s">
        <v>78</v>
      </c>
      <c r="G54" s="302" t="s">
        <v>69</v>
      </c>
      <c r="H54" s="302" t="s">
        <v>70</v>
      </c>
      <c r="I54" s="301" t="s">
        <v>71</v>
      </c>
      <c r="J54" s="301"/>
      <c r="L54" s="38"/>
      <c r="M54" s="38"/>
      <c r="N54" s="38"/>
    </row>
    <row r="55" spans="1:14" ht="63" customHeight="1">
      <c r="A55" s="294"/>
      <c r="B55" s="294"/>
      <c r="C55" s="297"/>
      <c r="D55" s="305"/>
      <c r="E55" s="302"/>
      <c r="F55" s="302"/>
      <c r="G55" s="302"/>
      <c r="H55" s="302"/>
      <c r="I55" s="156" t="s">
        <v>72</v>
      </c>
      <c r="J55" s="156" t="s">
        <v>73</v>
      </c>
    </row>
    <row r="56" spans="1:14" ht="50.1" customHeight="1">
      <c r="A56" s="298" t="s">
        <v>74</v>
      </c>
      <c r="B56" s="298"/>
      <c r="C56" s="298"/>
      <c r="D56" s="298"/>
      <c r="E56" s="298"/>
      <c r="F56" s="298"/>
      <c r="G56" s="298"/>
      <c r="H56" s="298"/>
      <c r="I56" s="298"/>
      <c r="J56" s="298"/>
    </row>
    <row r="57" spans="1:14" ht="106.5" customHeight="1">
      <c r="A57" s="242">
        <v>1</v>
      </c>
      <c r="B57" s="220" t="s">
        <v>184</v>
      </c>
      <c r="C57" s="40" t="s">
        <v>185</v>
      </c>
      <c r="D57" s="6"/>
      <c r="E57" s="6"/>
      <c r="F57" s="6"/>
      <c r="G57" s="40">
        <v>2</v>
      </c>
      <c r="H57" s="40">
        <v>18</v>
      </c>
      <c r="I57" s="40">
        <v>3</v>
      </c>
      <c r="J57" s="40">
        <f>IF((I57&lt;=3),G57*I57,"bład")</f>
        <v>6</v>
      </c>
    </row>
    <row r="58" spans="1:14" ht="181.5" customHeight="1">
      <c r="A58" s="242">
        <f>A57+1</f>
        <v>2</v>
      </c>
      <c r="B58" s="220" t="s">
        <v>187</v>
      </c>
      <c r="C58" s="240" t="s">
        <v>188</v>
      </c>
      <c r="D58" s="6"/>
      <c r="E58" s="6"/>
      <c r="F58" s="6"/>
      <c r="G58" s="40">
        <v>3</v>
      </c>
      <c r="H58" s="40">
        <v>12</v>
      </c>
      <c r="I58" s="40"/>
      <c r="J58" s="40">
        <f>IF((I58&lt;=2),G58*I58,"bład")</f>
        <v>0</v>
      </c>
    </row>
    <row r="59" spans="1:14" ht="80.099999999999994" customHeight="1">
      <c r="A59" s="242">
        <f t="shared" ref="A59:A60" si="3">A58+1</f>
        <v>3</v>
      </c>
      <c r="B59" s="220" t="s">
        <v>189</v>
      </c>
      <c r="C59" s="240" t="s">
        <v>188</v>
      </c>
      <c r="D59" s="6"/>
      <c r="E59" s="6"/>
      <c r="F59" s="6"/>
      <c r="G59" s="40">
        <v>3</v>
      </c>
      <c r="H59" s="40">
        <v>12</v>
      </c>
      <c r="I59" s="40"/>
      <c r="J59" s="40">
        <f>IF((I59&lt;=2),G59*I59,"bład")</f>
        <v>0</v>
      </c>
    </row>
    <row r="60" spans="1:14" ht="300" customHeight="1">
      <c r="A60" s="242">
        <f t="shared" si="3"/>
        <v>4</v>
      </c>
      <c r="B60" s="248" t="s">
        <v>218</v>
      </c>
      <c r="C60" s="240" t="s">
        <v>188</v>
      </c>
      <c r="D60" s="6"/>
      <c r="E60" s="6"/>
      <c r="F60" s="6"/>
      <c r="G60" s="40">
        <v>2</v>
      </c>
      <c r="H60" s="40">
        <v>8</v>
      </c>
      <c r="I60" s="40"/>
      <c r="J60" s="40">
        <f>IF((I60&lt;=1),G60*I60,"bład")</f>
        <v>0</v>
      </c>
    </row>
    <row r="61" spans="1:14" ht="80.099999999999994" customHeight="1">
      <c r="A61" s="242">
        <f>A60+1</f>
        <v>5</v>
      </c>
      <c r="B61" s="220" t="s">
        <v>190</v>
      </c>
      <c r="C61" s="40" t="s">
        <v>191</v>
      </c>
      <c r="D61" s="6"/>
      <c r="E61" s="6"/>
      <c r="F61" s="6"/>
      <c r="G61" s="40">
        <v>4</v>
      </c>
      <c r="H61" s="40">
        <v>8</v>
      </c>
      <c r="I61" s="40">
        <v>2</v>
      </c>
      <c r="J61" s="40">
        <f>IF((I61&lt;=2),G61*I61,"bład")</f>
        <v>8</v>
      </c>
    </row>
    <row r="62" spans="1:14" ht="80.099999999999994" customHeight="1">
      <c r="A62" s="242">
        <f t="shared" ref="A62:A64" si="4">A61+1</f>
        <v>6</v>
      </c>
      <c r="B62" s="220" t="s">
        <v>81</v>
      </c>
      <c r="C62" s="40" t="s">
        <v>80</v>
      </c>
      <c r="D62" s="6"/>
      <c r="E62" s="6"/>
      <c r="F62" s="6"/>
      <c r="G62" s="40">
        <v>1</v>
      </c>
      <c r="H62" s="40">
        <v>4</v>
      </c>
      <c r="I62" s="40"/>
      <c r="J62" s="40">
        <f>IF((I62&lt;=1),G62*I62,"bład")</f>
        <v>0</v>
      </c>
    </row>
    <row r="63" spans="1:14" ht="80.099999999999994" customHeight="1">
      <c r="A63" s="242">
        <f t="shared" si="4"/>
        <v>7</v>
      </c>
      <c r="B63" s="220" t="s">
        <v>192</v>
      </c>
      <c r="C63" s="241" t="s">
        <v>193</v>
      </c>
      <c r="D63" s="6"/>
      <c r="E63" s="6"/>
      <c r="F63" s="6"/>
      <c r="G63" s="40">
        <v>2</v>
      </c>
      <c r="H63" s="40">
        <v>6</v>
      </c>
      <c r="I63" s="40"/>
      <c r="J63" s="40">
        <f>IF((I63&lt;=4),G63*I63,"bład")</f>
        <v>0</v>
      </c>
    </row>
    <row r="64" spans="1:14" ht="60" customHeight="1" thickBot="1">
      <c r="A64" s="242">
        <f t="shared" si="4"/>
        <v>8</v>
      </c>
      <c r="B64" s="220" t="s">
        <v>194</v>
      </c>
      <c r="C64" s="40" t="s">
        <v>79</v>
      </c>
      <c r="D64" s="6"/>
      <c r="E64" s="6"/>
      <c r="F64" s="6"/>
      <c r="G64" s="40">
        <v>2</v>
      </c>
      <c r="H64" s="40">
        <v>6</v>
      </c>
      <c r="I64" s="40"/>
      <c r="J64" s="40">
        <f t="shared" ref="J64" si="5">IF((I64&lt;=3),G64*I64,"bład")</f>
        <v>0</v>
      </c>
    </row>
    <row r="65" spans="1:12" s="171" customFormat="1" ht="90" customHeight="1">
      <c r="A65" s="160"/>
      <c r="B65" s="159" t="s">
        <v>82</v>
      </c>
      <c r="C65" s="169"/>
      <c r="D65" s="160"/>
      <c r="E65" s="170"/>
      <c r="F65" s="170"/>
      <c r="G65" s="161"/>
      <c r="H65" s="160">
        <f>SUM(H57:H64)</f>
        <v>74</v>
      </c>
      <c r="I65" s="170"/>
      <c r="J65" s="160">
        <f>SUM(J57:J64)</f>
        <v>14</v>
      </c>
    </row>
    <row r="67" spans="1:12" s="22" customFormat="1" ht="81" customHeight="1">
      <c r="A67" s="36" t="s">
        <v>57</v>
      </c>
      <c r="B67" s="37">
        <f ca="1">TODAY()</f>
        <v>42501</v>
      </c>
      <c r="C67" s="23"/>
      <c r="D67" s="24"/>
      <c r="E67" s="24"/>
      <c r="F67" s="306"/>
      <c r="G67" s="307"/>
      <c r="H67" s="283" t="s">
        <v>64</v>
      </c>
      <c r="I67" s="283"/>
      <c r="J67" s="283"/>
    </row>
    <row r="68" spans="1:12" ht="60" customHeight="1">
      <c r="A68" s="314" t="s">
        <v>84</v>
      </c>
      <c r="B68" s="314"/>
      <c r="C68" s="314"/>
      <c r="D68" s="314"/>
      <c r="E68" s="314"/>
      <c r="F68" s="314"/>
      <c r="G68" s="314"/>
      <c r="H68" s="314"/>
      <c r="I68" s="314"/>
      <c r="J68" s="314"/>
      <c r="K68" s="314"/>
    </row>
    <row r="69" spans="1:12" ht="54" customHeight="1">
      <c r="A69" s="46" t="s">
        <v>21</v>
      </c>
      <c r="B69" s="47" t="s">
        <v>67</v>
      </c>
      <c r="C69" s="315" t="s">
        <v>85</v>
      </c>
      <c r="D69" s="316"/>
      <c r="E69" s="316"/>
      <c r="F69" s="316"/>
      <c r="G69" s="316"/>
      <c r="H69" s="316"/>
      <c r="I69" s="316"/>
      <c r="J69" s="316"/>
      <c r="K69" s="316"/>
      <c r="L69" s="45"/>
    </row>
    <row r="70" spans="1:12" ht="200.1" customHeight="1">
      <c r="A70" s="255">
        <v>1</v>
      </c>
      <c r="B70" s="257" t="s">
        <v>195</v>
      </c>
      <c r="C70" s="308" t="s">
        <v>196</v>
      </c>
      <c r="D70" s="309"/>
      <c r="E70" s="309"/>
      <c r="F70" s="309"/>
      <c r="G70" s="309"/>
      <c r="H70" s="309"/>
      <c r="I70" s="309"/>
      <c r="J70" s="309"/>
      <c r="K70" s="310"/>
      <c r="L70" s="45"/>
    </row>
    <row r="71" spans="1:12" ht="240" customHeight="1">
      <c r="A71" s="256"/>
      <c r="B71" s="258"/>
      <c r="C71" s="308" t="s">
        <v>225</v>
      </c>
      <c r="D71" s="309"/>
      <c r="E71" s="309"/>
      <c r="F71" s="309"/>
      <c r="G71" s="309"/>
      <c r="H71" s="309"/>
      <c r="I71" s="309"/>
      <c r="J71" s="309"/>
      <c r="K71" s="310"/>
      <c r="L71" s="45"/>
    </row>
    <row r="72" spans="1:12" ht="279.95" customHeight="1">
      <c r="A72" s="255">
        <f>A70+1</f>
        <v>2</v>
      </c>
      <c r="B72" s="257" t="s">
        <v>186</v>
      </c>
      <c r="C72" s="308" t="s">
        <v>198</v>
      </c>
      <c r="D72" s="309"/>
      <c r="E72" s="309"/>
      <c r="F72" s="309"/>
      <c r="G72" s="309"/>
      <c r="H72" s="309"/>
      <c r="I72" s="309"/>
      <c r="J72" s="309"/>
      <c r="K72" s="310"/>
      <c r="L72" s="45"/>
    </row>
    <row r="73" spans="1:12" ht="279.95" customHeight="1">
      <c r="A73" s="256"/>
      <c r="B73" s="258"/>
      <c r="C73" s="317" t="s">
        <v>202</v>
      </c>
      <c r="D73" s="318"/>
      <c r="E73" s="318"/>
      <c r="F73" s="318"/>
      <c r="G73" s="318"/>
      <c r="H73" s="318"/>
      <c r="I73" s="318"/>
      <c r="J73" s="318"/>
      <c r="K73" s="319"/>
      <c r="L73" s="45"/>
    </row>
    <row r="74" spans="1:12" ht="399.95" customHeight="1">
      <c r="A74" s="255">
        <f>A72+1</f>
        <v>3</v>
      </c>
      <c r="B74" s="257" t="s">
        <v>189</v>
      </c>
      <c r="C74" s="308" t="s">
        <v>201</v>
      </c>
      <c r="D74" s="309"/>
      <c r="E74" s="309"/>
      <c r="F74" s="309"/>
      <c r="G74" s="309"/>
      <c r="H74" s="309"/>
      <c r="I74" s="309"/>
      <c r="J74" s="309"/>
      <c r="K74" s="310"/>
      <c r="L74" s="45"/>
    </row>
    <row r="75" spans="1:12" ht="279.95" customHeight="1">
      <c r="A75" s="256"/>
      <c r="B75" s="258"/>
      <c r="C75" s="308" t="s">
        <v>202</v>
      </c>
      <c r="D75" s="309"/>
      <c r="E75" s="309"/>
      <c r="F75" s="309"/>
      <c r="G75" s="309"/>
      <c r="H75" s="309"/>
      <c r="I75" s="309"/>
      <c r="J75" s="309"/>
      <c r="K75" s="310"/>
      <c r="L75" s="45"/>
    </row>
    <row r="76" spans="1:12" ht="408.95" customHeight="1">
      <c r="A76" s="255">
        <f>A74+1</f>
        <v>4</v>
      </c>
      <c r="B76" s="257" t="s">
        <v>213</v>
      </c>
      <c r="C76" s="250" t="s">
        <v>203</v>
      </c>
      <c r="D76" s="251"/>
      <c r="E76" s="251"/>
      <c r="F76" s="251"/>
      <c r="G76" s="251"/>
      <c r="H76" s="251"/>
      <c r="I76" s="251"/>
      <c r="J76" s="251"/>
      <c r="K76" s="252"/>
      <c r="L76" s="45"/>
    </row>
    <row r="77" spans="1:12" ht="300" customHeight="1">
      <c r="A77" s="256"/>
      <c r="B77" s="258"/>
      <c r="C77" s="250" t="s">
        <v>204</v>
      </c>
      <c r="D77" s="251"/>
      <c r="E77" s="251"/>
      <c r="F77" s="251"/>
      <c r="G77" s="251"/>
      <c r="H77" s="251"/>
      <c r="I77" s="251"/>
      <c r="J77" s="251"/>
      <c r="K77" s="252"/>
      <c r="L77" s="45"/>
    </row>
    <row r="78" spans="1:12" ht="200.1" customHeight="1">
      <c r="A78" s="243">
        <f>A76+1</f>
        <v>5</v>
      </c>
      <c r="B78" s="244" t="s">
        <v>205</v>
      </c>
      <c r="C78" s="253" t="s">
        <v>206</v>
      </c>
      <c r="D78" s="253"/>
      <c r="E78" s="253"/>
      <c r="F78" s="253"/>
      <c r="G78" s="253"/>
      <c r="H78" s="253"/>
      <c r="I78" s="253"/>
      <c r="J78" s="253"/>
      <c r="K78" s="254"/>
      <c r="L78" s="45"/>
    </row>
    <row r="79" spans="1:12" ht="200.1" customHeight="1">
      <c r="A79" s="245">
        <f>A78+1</f>
        <v>6</v>
      </c>
      <c r="B79" s="246" t="s">
        <v>207</v>
      </c>
      <c r="C79" s="253" t="s">
        <v>208</v>
      </c>
      <c r="D79" s="253"/>
      <c r="E79" s="253"/>
      <c r="F79" s="253"/>
      <c r="G79" s="253"/>
      <c r="H79" s="253"/>
      <c r="I79" s="253"/>
      <c r="J79" s="253"/>
      <c r="K79" s="254"/>
      <c r="L79" s="45"/>
    </row>
    <row r="80" spans="1:12" ht="159.94999999999999" customHeight="1">
      <c r="A80" s="243">
        <f>A79+1</f>
        <v>7</v>
      </c>
      <c r="B80" s="244" t="s">
        <v>192</v>
      </c>
      <c r="C80" s="253" t="s">
        <v>209</v>
      </c>
      <c r="D80" s="253"/>
      <c r="E80" s="253"/>
      <c r="F80" s="253"/>
      <c r="G80" s="253"/>
      <c r="H80" s="253"/>
      <c r="I80" s="253"/>
      <c r="J80" s="253"/>
      <c r="K80" s="254"/>
      <c r="L80" s="45"/>
    </row>
    <row r="81" spans="1:12" ht="300" customHeight="1">
      <c r="A81" s="255">
        <f t="shared" ref="A81" si="6">A80+1</f>
        <v>8</v>
      </c>
      <c r="B81" s="257" t="s">
        <v>194</v>
      </c>
      <c r="C81" s="253" t="s">
        <v>210</v>
      </c>
      <c r="D81" s="253"/>
      <c r="E81" s="253"/>
      <c r="F81" s="253"/>
      <c r="G81" s="253"/>
      <c r="H81" s="253"/>
      <c r="I81" s="253"/>
      <c r="J81" s="253"/>
      <c r="K81" s="254"/>
      <c r="L81" s="45"/>
    </row>
    <row r="82" spans="1:12" ht="300" customHeight="1">
      <c r="A82" s="256"/>
      <c r="B82" s="258"/>
      <c r="C82" s="253" t="s">
        <v>211</v>
      </c>
      <c r="D82" s="253"/>
      <c r="E82" s="253"/>
      <c r="F82" s="253"/>
      <c r="G82" s="253"/>
      <c r="H82" s="253"/>
      <c r="I82" s="253"/>
      <c r="J82" s="253"/>
      <c r="K82" s="254"/>
      <c r="L82" s="45"/>
    </row>
    <row r="83" spans="1:12" ht="99.95" customHeight="1"/>
    <row r="84" spans="1:12" ht="135" customHeight="1">
      <c r="A84" s="311" t="s">
        <v>86</v>
      </c>
      <c r="B84" s="311"/>
      <c r="C84" s="311"/>
      <c r="D84" s="311"/>
      <c r="E84" s="311"/>
      <c r="F84" s="311"/>
      <c r="G84" s="311"/>
      <c r="H84" s="311"/>
      <c r="I84" s="311"/>
      <c r="J84" s="311"/>
    </row>
    <row r="85" spans="1:12" ht="273.75" customHeight="1"/>
    <row r="86" spans="1:12" ht="369.75" customHeight="1"/>
    <row r="87" spans="1:12" s="22" customFormat="1" ht="408.95" customHeight="1">
      <c r="A87" s="312" t="s">
        <v>87</v>
      </c>
      <c r="B87" s="312"/>
      <c r="C87" s="52"/>
      <c r="D87" s="51"/>
      <c r="E87" s="52"/>
      <c r="F87" s="52"/>
      <c r="G87" s="52"/>
      <c r="H87" s="313" t="s">
        <v>89</v>
      </c>
      <c r="I87" s="313"/>
      <c r="J87" s="52"/>
    </row>
    <row r="88" spans="1:12" s="22" customFormat="1" ht="28.5">
      <c r="A88" s="53"/>
      <c r="B88" s="172" t="s">
        <v>88</v>
      </c>
      <c r="C88" s="52"/>
      <c r="D88" s="52"/>
      <c r="E88" s="52"/>
      <c r="F88" s="52"/>
      <c r="G88" s="52"/>
      <c r="H88" s="52"/>
      <c r="I88" s="52"/>
      <c r="J88" s="52"/>
    </row>
    <row r="89" spans="1:12" s="22" customFormat="1" ht="28.5">
      <c r="A89" s="52"/>
      <c r="B89" s="172" t="s">
        <v>57</v>
      </c>
      <c r="C89" s="52"/>
      <c r="D89" s="173">
        <f ca="1">TODAY()</f>
        <v>42501</v>
      </c>
      <c r="E89" s="52"/>
      <c r="F89" s="52"/>
      <c r="G89" s="52"/>
      <c r="H89" s="52"/>
      <c r="I89" s="52"/>
      <c r="J89" s="52"/>
    </row>
  </sheetData>
  <protectedRanges>
    <protectedRange sqref="B7:D11" name="Rozstęp1_1"/>
    <protectedRange sqref="G28:H28 H29:I29 H33:I39" name="Zakres9"/>
    <protectedRange sqref="H41:J45" name="Zakres7"/>
    <protectedRange sqref="A84:J84" name="Rozstęp3"/>
    <protectedRange sqref="A87 H87 B88:B89" name="Rozstęp3_1"/>
  </protectedRanges>
  <mergeCells count="99">
    <mergeCell ref="A84:J84"/>
    <mergeCell ref="A87:B87"/>
    <mergeCell ref="H87:I87"/>
    <mergeCell ref="A68:K68"/>
    <mergeCell ref="C69:K69"/>
    <mergeCell ref="A72:A73"/>
    <mergeCell ref="B72:B73"/>
    <mergeCell ref="C72:K72"/>
    <mergeCell ref="C73:K73"/>
    <mergeCell ref="A74:A75"/>
    <mergeCell ref="B74:B75"/>
    <mergeCell ref="C74:K74"/>
    <mergeCell ref="C75:K75"/>
    <mergeCell ref="A76:A77"/>
    <mergeCell ref="B76:B77"/>
    <mergeCell ref="C76:K76"/>
    <mergeCell ref="F67:G67"/>
    <mergeCell ref="H67:J67"/>
    <mergeCell ref="A70:A71"/>
    <mergeCell ref="B70:B71"/>
    <mergeCell ref="C70:K70"/>
    <mergeCell ref="C71:K71"/>
    <mergeCell ref="A53:A55"/>
    <mergeCell ref="B53:B55"/>
    <mergeCell ref="C53:C55"/>
    <mergeCell ref="A56:J56"/>
    <mergeCell ref="E53:F53"/>
    <mergeCell ref="G53:J53"/>
    <mergeCell ref="I54:J54"/>
    <mergeCell ref="E54:E55"/>
    <mergeCell ref="F54:F55"/>
    <mergeCell ref="G54:G55"/>
    <mergeCell ref="H54:H55"/>
    <mergeCell ref="D53:D55"/>
    <mergeCell ref="A51:J51"/>
    <mergeCell ref="A52:J52"/>
    <mergeCell ref="H40:I40"/>
    <mergeCell ref="E40:F40"/>
    <mergeCell ref="A47:J47"/>
    <mergeCell ref="A50:J50"/>
    <mergeCell ref="F49:G49"/>
    <mergeCell ref="H49:J49"/>
    <mergeCell ref="A28:J28"/>
    <mergeCell ref="H44:I44"/>
    <mergeCell ref="B45:J45"/>
    <mergeCell ref="F46:G46"/>
    <mergeCell ref="H46:J46"/>
    <mergeCell ref="B44:D44"/>
    <mergeCell ref="H41:I41"/>
    <mergeCell ref="H42:I42"/>
    <mergeCell ref="H43:I43"/>
    <mergeCell ref="B41:D41"/>
    <mergeCell ref="B42:D42"/>
    <mergeCell ref="B43:D43"/>
    <mergeCell ref="B40:D40"/>
    <mergeCell ref="B39:C39"/>
    <mergeCell ref="B37:C37"/>
    <mergeCell ref="B38:C38"/>
    <mergeCell ref="B34:C34"/>
    <mergeCell ref="B35:C35"/>
    <mergeCell ref="B36:C36"/>
    <mergeCell ref="B33:C33"/>
    <mergeCell ref="A29:J29"/>
    <mergeCell ref="A30:A31"/>
    <mergeCell ref="B30:C30"/>
    <mergeCell ref="E30:G30"/>
    <mergeCell ref="H30:J30"/>
    <mergeCell ref="B31:D31"/>
    <mergeCell ref="B32:C32"/>
    <mergeCell ref="B25:C25"/>
    <mergeCell ref="B26:C26"/>
    <mergeCell ref="B27:C27"/>
    <mergeCell ref="B22:C22"/>
    <mergeCell ref="B23:C23"/>
    <mergeCell ref="B24:C24"/>
    <mergeCell ref="B19:C19"/>
    <mergeCell ref="B20:C20"/>
    <mergeCell ref="B21:C21"/>
    <mergeCell ref="E16:G16"/>
    <mergeCell ref="H16:J16"/>
    <mergeCell ref="B18:C18"/>
    <mergeCell ref="A16:A17"/>
    <mergeCell ref="B17:D17"/>
    <mergeCell ref="A1:J1"/>
    <mergeCell ref="E12:H12"/>
    <mergeCell ref="I12:J12"/>
    <mergeCell ref="A13:J13"/>
    <mergeCell ref="A14:J14"/>
    <mergeCell ref="A15:J15"/>
    <mergeCell ref="B16:C16"/>
    <mergeCell ref="D2:G2"/>
    <mergeCell ref="C77:K77"/>
    <mergeCell ref="C78:K78"/>
    <mergeCell ref="C79:K79"/>
    <mergeCell ref="C80:K80"/>
    <mergeCell ref="A81:A82"/>
    <mergeCell ref="B81:B82"/>
    <mergeCell ref="C81:K81"/>
    <mergeCell ref="C82:K82"/>
  </mergeCells>
  <printOptions horizontalCentered="1"/>
  <pageMargins left="0.70866141732283472" right="0.70866141732283472" top="0.74803149606299213" bottom="0.74803149606299213" header="0.31496062992125984" footer="0.31496062992125984"/>
  <pageSetup paperSize="9" scale="22" fitToHeight="10" orientation="landscape" r:id="rId1"/>
  <headerFooter>
    <oddHeader>&amp;LNumer ewidencyjny wniosku:</oddHeader>
    <oddFooter>&amp;L&amp;A&amp;CStrona &amp;P z &amp;N</oddFooter>
  </headerFooter>
  <rowBreaks count="6" manualBreakCount="6">
    <brk id="12" max="16383" man="1"/>
    <brk id="27" max="16383" man="1"/>
    <brk id="50" max="16383" man="1"/>
    <brk id="73" max="16383" man="1"/>
    <brk id="78" max="10" man="1"/>
    <brk id="87" max="16383" man="1"/>
  </rowBreaks>
  <drawing r:id="rId2"/>
</worksheet>
</file>

<file path=xl/worksheets/sheet2.xml><?xml version="1.0" encoding="utf-8"?>
<worksheet xmlns="http://schemas.openxmlformats.org/spreadsheetml/2006/main" xmlns:r="http://schemas.openxmlformats.org/officeDocument/2006/relationships">
  <dimension ref="A1:N90"/>
  <sheetViews>
    <sheetView view="pageBreakPreview" topLeftCell="A77" zoomScale="45" zoomScaleNormal="50" zoomScaleSheetLayoutView="45" zoomScalePageLayoutView="55" workbookViewId="0">
      <selection activeCell="B77" sqref="B77:B78"/>
    </sheetView>
  </sheetViews>
  <sheetFormatPr defaultRowHeight="14.25"/>
  <cols>
    <col min="1" max="1" width="18.625" customWidth="1"/>
    <col min="2" max="2" width="82.875" customWidth="1"/>
    <col min="3" max="3" width="18.625" customWidth="1"/>
    <col min="4" max="4" width="110.75" customWidth="1"/>
    <col min="5" max="10" width="18.625" customWidth="1"/>
  </cols>
  <sheetData>
    <row r="1" spans="1:10" ht="187.5" customHeight="1">
      <c r="A1" s="262" t="s">
        <v>9</v>
      </c>
      <c r="B1" s="262"/>
      <c r="C1" s="262"/>
      <c r="D1" s="262"/>
      <c r="E1" s="262"/>
      <c r="F1" s="262"/>
      <c r="G1" s="262"/>
      <c r="H1" s="262"/>
      <c r="I1" s="262"/>
      <c r="J1" s="262"/>
    </row>
    <row r="2" spans="1:10" ht="71.25" customHeight="1"/>
    <row r="3" spans="1:10" ht="144" customHeight="1">
      <c r="B3" s="225" t="s">
        <v>0</v>
      </c>
      <c r="C3" s="229" t="s">
        <v>12</v>
      </c>
      <c r="D3" s="237" t="s">
        <v>11</v>
      </c>
      <c r="E3" s="1"/>
    </row>
    <row r="4" spans="1:10" ht="60" customHeight="1">
      <c r="B4" s="226" t="s">
        <v>1</v>
      </c>
      <c r="C4" s="230" t="s">
        <v>14</v>
      </c>
      <c r="D4" s="230" t="s">
        <v>13</v>
      </c>
    </row>
    <row r="5" spans="1:10" ht="60" customHeight="1">
      <c r="B5" s="226" t="s">
        <v>2</v>
      </c>
      <c r="C5" s="230" t="s">
        <v>16</v>
      </c>
      <c r="D5" s="230" t="s">
        <v>15</v>
      </c>
      <c r="E5" s="2"/>
      <c r="F5" s="2"/>
      <c r="G5" s="2"/>
      <c r="H5" s="2"/>
      <c r="I5" s="2"/>
      <c r="J5" s="2"/>
    </row>
    <row r="6" spans="1:10" ht="60" customHeight="1">
      <c r="B6" s="226" t="s">
        <v>3</v>
      </c>
      <c r="C6" s="230"/>
      <c r="D6" s="230" t="str">
        <f>'Oceniający 1'!D5</f>
        <v>Inwestycje w infrastrukturę usług społecznych</v>
      </c>
    </row>
    <row r="7" spans="1:10" ht="60" customHeight="1">
      <c r="B7" s="226" t="s">
        <v>4</v>
      </c>
      <c r="C7" s="231"/>
      <c r="D7" s="232" t="str">
        <f>'Oceniający 1'!D6</f>
        <v>xxx</v>
      </c>
    </row>
    <row r="8" spans="1:10" ht="60" customHeight="1">
      <c r="B8" s="226" t="s">
        <v>5</v>
      </c>
      <c r="C8" s="231"/>
      <c r="D8" s="232" t="str">
        <f>'Oceniający 1'!D7</f>
        <v>yyy</v>
      </c>
    </row>
    <row r="9" spans="1:10" ht="60" customHeight="1">
      <c r="B9" s="227" t="s">
        <v>8</v>
      </c>
      <c r="C9" s="237"/>
      <c r="D9" s="233">
        <f>'Oceniający 1'!D8</f>
        <v>4444</v>
      </c>
    </row>
    <row r="10" spans="1:10" ht="60" customHeight="1">
      <c r="B10" s="226" t="s">
        <v>6</v>
      </c>
      <c r="C10" s="231"/>
      <c r="D10" s="233">
        <f>'Oceniający 1'!D9</f>
        <v>3333</v>
      </c>
    </row>
    <row r="11" spans="1:10" ht="60" customHeight="1">
      <c r="B11" s="226" t="s">
        <v>7</v>
      </c>
      <c r="C11" s="231"/>
      <c r="D11" s="234">
        <v>111</v>
      </c>
    </row>
    <row r="12" spans="1:10" ht="60" customHeight="1">
      <c r="B12" s="228" t="s">
        <v>10</v>
      </c>
      <c r="C12" s="235"/>
      <c r="D12" s="236">
        <f>'Oceniający 1'!D11</f>
        <v>222</v>
      </c>
    </row>
    <row r="13" spans="1:10" ht="345" customHeight="1">
      <c r="D13" s="3"/>
      <c r="E13" s="320" t="s">
        <v>17</v>
      </c>
      <c r="F13" s="321"/>
      <c r="G13" s="321"/>
      <c r="H13" s="321"/>
      <c r="I13" s="322">
        <f ca="1">TODAY()</f>
        <v>42501</v>
      </c>
      <c r="J13" s="322"/>
    </row>
    <row r="14" spans="1:10" ht="60" customHeight="1">
      <c r="A14" s="262" t="s">
        <v>18</v>
      </c>
      <c r="B14" s="262"/>
      <c r="C14" s="262"/>
      <c r="D14" s="262"/>
      <c r="E14" s="262"/>
      <c r="F14" s="262"/>
      <c r="G14" s="262"/>
      <c r="H14" s="262"/>
      <c r="I14" s="262"/>
      <c r="J14" s="262"/>
    </row>
    <row r="15" spans="1:10" ht="39.950000000000003" customHeight="1">
      <c r="A15" s="263" t="s">
        <v>19</v>
      </c>
      <c r="B15" s="263"/>
      <c r="C15" s="263"/>
      <c r="D15" s="263"/>
      <c r="E15" s="263"/>
      <c r="F15" s="263"/>
      <c r="G15" s="263"/>
      <c r="H15" s="263"/>
      <c r="I15" s="263"/>
      <c r="J15" s="263"/>
    </row>
    <row r="16" spans="1:10" ht="30" customHeight="1" thickBot="1">
      <c r="A16" s="264" t="s">
        <v>20</v>
      </c>
      <c r="B16" s="264"/>
      <c r="C16" s="264"/>
      <c r="D16" s="264"/>
      <c r="E16" s="264"/>
      <c r="F16" s="264"/>
      <c r="G16" s="264"/>
      <c r="H16" s="264"/>
      <c r="I16" s="264"/>
      <c r="J16" s="264"/>
    </row>
    <row r="17" spans="1:11" ht="56.85" customHeight="1">
      <c r="A17" s="259" t="s">
        <v>21</v>
      </c>
      <c r="B17" s="265" t="s">
        <v>22</v>
      </c>
      <c r="C17" s="265"/>
      <c r="D17" s="50" t="s">
        <v>23</v>
      </c>
      <c r="E17" s="267" t="s">
        <v>27</v>
      </c>
      <c r="F17" s="268"/>
      <c r="G17" s="268"/>
      <c r="H17" s="269" t="s">
        <v>28</v>
      </c>
      <c r="I17" s="270"/>
      <c r="J17" s="271"/>
    </row>
    <row r="18" spans="1:11" ht="42" customHeight="1">
      <c r="A18" s="260"/>
      <c r="B18" s="261" t="s">
        <v>58</v>
      </c>
      <c r="C18" s="261"/>
      <c r="D18" s="261"/>
      <c r="E18" s="11" t="s">
        <v>24</v>
      </c>
      <c r="F18" s="11" t="s">
        <v>25</v>
      </c>
      <c r="G18" s="12" t="s">
        <v>26</v>
      </c>
      <c r="H18" s="16" t="s">
        <v>24</v>
      </c>
      <c r="I18" s="16" t="s">
        <v>25</v>
      </c>
      <c r="J18" s="17" t="s">
        <v>26</v>
      </c>
      <c r="K18" s="4"/>
    </row>
    <row r="19" spans="1:11">
      <c r="A19" s="26">
        <v>1</v>
      </c>
      <c r="B19" s="272">
        <f>A19+1</f>
        <v>2</v>
      </c>
      <c r="C19" s="272"/>
      <c r="D19" s="49">
        <f>B19+1</f>
        <v>3</v>
      </c>
      <c r="E19" s="49">
        <f>D19+1</f>
        <v>4</v>
      </c>
      <c r="F19" s="49">
        <f t="shared" ref="F19:J19" si="0">E19+1</f>
        <v>5</v>
      </c>
      <c r="G19" s="49">
        <f t="shared" si="0"/>
        <v>6</v>
      </c>
      <c r="H19" s="49">
        <f t="shared" si="0"/>
        <v>7</v>
      </c>
      <c r="I19" s="49">
        <f t="shared" si="0"/>
        <v>8</v>
      </c>
      <c r="J19" s="27">
        <f t="shared" si="0"/>
        <v>9</v>
      </c>
    </row>
    <row r="20" spans="1:11" ht="88.5" customHeight="1">
      <c r="A20" s="7">
        <v>1</v>
      </c>
      <c r="B20" s="323" t="s">
        <v>29</v>
      </c>
      <c r="C20" s="323"/>
      <c r="D20" s="8" t="s">
        <v>41</v>
      </c>
      <c r="E20" s="13"/>
      <c r="F20" s="13"/>
      <c r="G20" s="13"/>
      <c r="H20" s="18"/>
      <c r="I20" s="18"/>
      <c r="J20" s="19"/>
    </row>
    <row r="21" spans="1:11" ht="165.75" customHeight="1">
      <c r="A21" s="7">
        <v>2</v>
      </c>
      <c r="B21" s="266" t="s">
        <v>30</v>
      </c>
      <c r="C21" s="266"/>
      <c r="D21" s="8" t="s">
        <v>61</v>
      </c>
      <c r="E21" s="13"/>
      <c r="F21" s="13"/>
      <c r="G21" s="13"/>
      <c r="H21" s="18"/>
      <c r="I21" s="18"/>
      <c r="J21" s="19"/>
    </row>
    <row r="22" spans="1:11" ht="69.95" customHeight="1">
      <c r="A22" s="7">
        <v>3</v>
      </c>
      <c r="B22" s="266" t="s">
        <v>31</v>
      </c>
      <c r="C22" s="266"/>
      <c r="D22" s="8" t="s">
        <v>32</v>
      </c>
      <c r="E22" s="13"/>
      <c r="F22" s="13"/>
      <c r="G22" s="13"/>
      <c r="H22" s="18"/>
      <c r="I22" s="18"/>
      <c r="J22" s="19"/>
    </row>
    <row r="23" spans="1:11" ht="138.75" customHeight="1">
      <c r="A23" s="7">
        <v>4</v>
      </c>
      <c r="B23" s="266" t="s">
        <v>33</v>
      </c>
      <c r="C23" s="266"/>
      <c r="D23" s="8" t="s">
        <v>60</v>
      </c>
      <c r="E23" s="13"/>
      <c r="F23" s="13"/>
      <c r="G23" s="13"/>
      <c r="H23" s="18"/>
      <c r="I23" s="18"/>
      <c r="J23" s="19"/>
    </row>
    <row r="24" spans="1:11" ht="216" customHeight="1">
      <c r="A24" s="7">
        <v>5</v>
      </c>
      <c r="B24" s="266" t="s">
        <v>34</v>
      </c>
      <c r="C24" s="266"/>
      <c r="D24" s="8" t="s">
        <v>35</v>
      </c>
      <c r="E24" s="13"/>
      <c r="F24" s="13"/>
      <c r="G24" s="13"/>
      <c r="H24" s="18"/>
      <c r="I24" s="18"/>
      <c r="J24" s="19"/>
    </row>
    <row r="25" spans="1:11" ht="177" customHeight="1">
      <c r="A25" s="7">
        <v>6</v>
      </c>
      <c r="B25" s="266" t="s">
        <v>36</v>
      </c>
      <c r="C25" s="266"/>
      <c r="D25" s="8" t="s">
        <v>59</v>
      </c>
      <c r="E25" s="13"/>
      <c r="F25" s="13"/>
      <c r="G25" s="13"/>
      <c r="H25" s="18"/>
      <c r="I25" s="18"/>
      <c r="J25" s="19"/>
    </row>
    <row r="26" spans="1:11" ht="81.75" customHeight="1">
      <c r="A26" s="7">
        <v>7</v>
      </c>
      <c r="B26" s="266" t="s">
        <v>37</v>
      </c>
      <c r="C26" s="266"/>
      <c r="D26" s="9" t="s">
        <v>38</v>
      </c>
      <c r="E26" s="14"/>
      <c r="F26" s="14"/>
      <c r="G26" s="14"/>
      <c r="H26" s="18"/>
      <c r="I26" s="18"/>
      <c r="J26" s="19"/>
    </row>
    <row r="27" spans="1:11" ht="112.5" customHeight="1">
      <c r="A27" s="7">
        <v>8</v>
      </c>
      <c r="B27" s="266" t="s">
        <v>138</v>
      </c>
      <c r="C27" s="266"/>
      <c r="D27" s="9" t="s">
        <v>39</v>
      </c>
      <c r="E27" s="14"/>
      <c r="F27" s="14"/>
      <c r="G27" s="14"/>
      <c r="H27" s="18"/>
      <c r="I27" s="18"/>
      <c r="J27" s="19"/>
    </row>
    <row r="28" spans="1:11" ht="115.5" customHeight="1" thickBot="1">
      <c r="A28" s="10">
        <v>9</v>
      </c>
      <c r="B28" s="273" t="s">
        <v>40</v>
      </c>
      <c r="C28" s="273"/>
      <c r="D28" s="57" t="s">
        <v>42</v>
      </c>
      <c r="E28" s="15"/>
      <c r="F28" s="15"/>
      <c r="G28" s="15"/>
      <c r="H28" s="20"/>
      <c r="I28" s="20"/>
      <c r="J28" s="21"/>
    </row>
    <row r="29" spans="1:11" s="22" customFormat="1" ht="36" customHeight="1">
      <c r="A29" s="324" t="s">
        <v>43</v>
      </c>
      <c r="B29" s="324"/>
      <c r="C29" s="324"/>
      <c r="D29" s="324"/>
      <c r="E29" s="324"/>
      <c r="F29" s="324"/>
      <c r="G29" s="324"/>
      <c r="H29" s="324"/>
      <c r="I29" s="324"/>
      <c r="J29" s="324"/>
    </row>
    <row r="30" spans="1:11" s="22" customFormat="1" ht="36.75" customHeight="1" thickBot="1">
      <c r="A30" s="276" t="s">
        <v>20</v>
      </c>
      <c r="B30" s="276"/>
      <c r="C30" s="276"/>
      <c r="D30" s="276"/>
      <c r="E30" s="276"/>
      <c r="F30" s="276"/>
      <c r="G30" s="276"/>
      <c r="H30" s="276"/>
      <c r="I30" s="276"/>
      <c r="J30" s="276"/>
    </row>
    <row r="31" spans="1:11" ht="56.85" customHeight="1">
      <c r="A31" s="259" t="s">
        <v>21</v>
      </c>
      <c r="B31" s="265" t="s">
        <v>22</v>
      </c>
      <c r="C31" s="265"/>
      <c r="D31" s="50" t="s">
        <v>23</v>
      </c>
      <c r="E31" s="267" t="s">
        <v>27</v>
      </c>
      <c r="F31" s="268"/>
      <c r="G31" s="268"/>
      <c r="H31" s="269" t="s">
        <v>28</v>
      </c>
      <c r="I31" s="270"/>
      <c r="J31" s="271"/>
    </row>
    <row r="32" spans="1:11" ht="56.85" customHeight="1">
      <c r="A32" s="260"/>
      <c r="B32" s="261" t="s">
        <v>58</v>
      </c>
      <c r="C32" s="261"/>
      <c r="D32" s="261"/>
      <c r="E32" s="11" t="s">
        <v>24</v>
      </c>
      <c r="F32" s="11" t="s">
        <v>25</v>
      </c>
      <c r="G32" s="12" t="s">
        <v>26</v>
      </c>
      <c r="H32" s="16" t="s">
        <v>24</v>
      </c>
      <c r="I32" s="16" t="s">
        <v>25</v>
      </c>
      <c r="J32" s="17" t="s">
        <v>26</v>
      </c>
      <c r="K32" s="4"/>
    </row>
    <row r="33" spans="1:10">
      <c r="A33" s="26">
        <v>1</v>
      </c>
      <c r="B33" s="272">
        <f>A33+1</f>
        <v>2</v>
      </c>
      <c r="C33" s="272"/>
      <c r="D33" s="49">
        <f>B33+1</f>
        <v>3</v>
      </c>
      <c r="E33" s="49">
        <f>D33+1</f>
        <v>4</v>
      </c>
      <c r="F33" s="49">
        <f t="shared" ref="F33:J33" si="1">E33+1</f>
        <v>5</v>
      </c>
      <c r="G33" s="49">
        <f t="shared" si="1"/>
        <v>6</v>
      </c>
      <c r="H33" s="49">
        <f t="shared" si="1"/>
        <v>7</v>
      </c>
      <c r="I33" s="49">
        <f t="shared" si="1"/>
        <v>8</v>
      </c>
      <c r="J33" s="27">
        <f t="shared" si="1"/>
        <v>9</v>
      </c>
    </row>
    <row r="34" spans="1:10" s="22" customFormat="1" ht="187.5" customHeight="1">
      <c r="A34" s="167">
        <v>1</v>
      </c>
      <c r="B34" s="274" t="s">
        <v>165</v>
      </c>
      <c r="C34" s="275"/>
      <c r="D34" s="221" t="s">
        <v>166</v>
      </c>
      <c r="E34" s="13"/>
      <c r="F34" s="13"/>
      <c r="G34" s="13"/>
      <c r="H34" s="18"/>
      <c r="I34" s="18"/>
      <c r="J34" s="19"/>
    </row>
    <row r="35" spans="1:10" s="22" customFormat="1" ht="132.75" customHeight="1">
      <c r="A35" s="167">
        <f>A34+1</f>
        <v>2</v>
      </c>
      <c r="B35" s="266" t="s">
        <v>171</v>
      </c>
      <c r="C35" s="266"/>
      <c r="D35" s="221" t="s">
        <v>172</v>
      </c>
      <c r="E35" s="13"/>
      <c r="F35" s="13"/>
      <c r="G35" s="13"/>
      <c r="H35" s="18"/>
      <c r="I35" s="18"/>
      <c r="J35" s="19"/>
    </row>
    <row r="36" spans="1:10" s="22" customFormat="1" ht="171" customHeight="1">
      <c r="A36" s="167">
        <f t="shared" ref="A36:A40" si="2">A35+1</f>
        <v>3</v>
      </c>
      <c r="B36" s="266" t="s">
        <v>173</v>
      </c>
      <c r="C36" s="266"/>
      <c r="D36" s="221" t="s">
        <v>174</v>
      </c>
      <c r="E36" s="13"/>
      <c r="F36" s="13"/>
      <c r="G36" s="13"/>
      <c r="H36" s="18"/>
      <c r="I36" s="18"/>
      <c r="J36" s="19"/>
    </row>
    <row r="37" spans="1:10" s="22" customFormat="1" ht="180" customHeight="1">
      <c r="A37" s="167">
        <f t="shared" si="2"/>
        <v>4</v>
      </c>
      <c r="B37" s="266" t="s">
        <v>175</v>
      </c>
      <c r="C37" s="266"/>
      <c r="D37" s="221" t="s">
        <v>176</v>
      </c>
      <c r="E37" s="13"/>
      <c r="F37" s="13"/>
      <c r="G37" s="13"/>
      <c r="H37" s="18"/>
      <c r="I37" s="18"/>
      <c r="J37" s="19"/>
    </row>
    <row r="38" spans="1:10" s="22" customFormat="1" ht="240" customHeight="1">
      <c r="A38" s="167">
        <f t="shared" si="2"/>
        <v>5</v>
      </c>
      <c r="B38" s="266" t="s">
        <v>177</v>
      </c>
      <c r="C38" s="266"/>
      <c r="D38" s="221" t="s">
        <v>179</v>
      </c>
      <c r="E38" s="13"/>
      <c r="F38" s="13"/>
      <c r="G38" s="13"/>
      <c r="H38" s="18"/>
      <c r="I38" s="18"/>
      <c r="J38" s="19"/>
    </row>
    <row r="39" spans="1:10" s="22" customFormat="1" ht="219.95" customHeight="1">
      <c r="A39" s="167">
        <f t="shared" si="2"/>
        <v>6</v>
      </c>
      <c r="B39" s="266" t="s">
        <v>180</v>
      </c>
      <c r="C39" s="266"/>
      <c r="D39" s="221" t="s">
        <v>181</v>
      </c>
      <c r="E39" s="13"/>
      <c r="F39" s="13"/>
      <c r="G39" s="13"/>
      <c r="H39" s="18"/>
      <c r="I39" s="18"/>
      <c r="J39" s="19"/>
    </row>
    <row r="40" spans="1:10" s="22" customFormat="1" ht="120" customHeight="1" thickBot="1">
      <c r="A40" s="167">
        <f t="shared" si="2"/>
        <v>7</v>
      </c>
      <c r="B40" s="266" t="s">
        <v>212</v>
      </c>
      <c r="C40" s="266"/>
      <c r="D40" s="221" t="s">
        <v>183</v>
      </c>
      <c r="E40" s="13"/>
      <c r="F40" s="13"/>
      <c r="G40" s="13"/>
      <c r="H40" s="18"/>
      <c r="I40" s="18"/>
      <c r="J40" s="19"/>
    </row>
    <row r="41" spans="1:10" s="22" customFormat="1" ht="74.25" customHeight="1">
      <c r="A41" s="28" t="s">
        <v>21</v>
      </c>
      <c r="B41" s="287" t="s">
        <v>44</v>
      </c>
      <c r="C41" s="287"/>
      <c r="D41" s="287"/>
      <c r="E41" s="289" t="s">
        <v>45</v>
      </c>
      <c r="F41" s="289"/>
      <c r="G41" s="48" t="s">
        <v>46</v>
      </c>
      <c r="H41" s="289" t="s">
        <v>45</v>
      </c>
      <c r="I41" s="289"/>
      <c r="J41" s="30" t="s">
        <v>46</v>
      </c>
    </row>
    <row r="42" spans="1:10" s="22" customFormat="1" ht="48" customHeight="1">
      <c r="A42" s="7" t="s">
        <v>47</v>
      </c>
      <c r="B42" s="325" t="s">
        <v>48</v>
      </c>
      <c r="C42" s="325"/>
      <c r="D42" s="325"/>
      <c r="E42" s="33"/>
      <c r="F42" s="33"/>
      <c r="G42" s="33"/>
      <c r="H42" s="285"/>
      <c r="I42" s="285"/>
      <c r="J42" s="31"/>
    </row>
    <row r="43" spans="1:10" s="22" customFormat="1" ht="48" customHeight="1">
      <c r="A43" s="7" t="s">
        <v>49</v>
      </c>
      <c r="B43" s="325" t="s">
        <v>50</v>
      </c>
      <c r="C43" s="325"/>
      <c r="D43" s="325"/>
      <c r="E43" s="33"/>
      <c r="F43" s="33"/>
      <c r="G43" s="33"/>
      <c r="H43" s="285"/>
      <c r="I43" s="285"/>
      <c r="J43" s="31"/>
    </row>
    <row r="44" spans="1:10" s="22" customFormat="1" ht="48" customHeight="1">
      <c r="A44" s="7" t="s">
        <v>51</v>
      </c>
      <c r="B44" s="325" t="s">
        <v>52</v>
      </c>
      <c r="C44" s="325"/>
      <c r="D44" s="325"/>
      <c r="E44" s="33"/>
      <c r="F44" s="33"/>
      <c r="G44" s="33"/>
      <c r="H44" s="285"/>
      <c r="I44" s="285"/>
      <c r="J44" s="31"/>
    </row>
    <row r="45" spans="1:10" s="22" customFormat="1" ht="48" customHeight="1" thickBot="1">
      <c r="A45" s="10" t="s">
        <v>53</v>
      </c>
      <c r="B45" s="326" t="s">
        <v>54</v>
      </c>
      <c r="C45" s="326"/>
      <c r="D45" s="326"/>
      <c r="E45" s="34"/>
      <c r="F45" s="34"/>
      <c r="G45" s="34"/>
      <c r="H45" s="279"/>
      <c r="I45" s="279"/>
      <c r="J45" s="32"/>
    </row>
    <row r="46" spans="1:10" s="22" customFormat="1" ht="48" customHeight="1">
      <c r="A46" s="35" t="s">
        <v>55</v>
      </c>
      <c r="B46" s="280" t="s">
        <v>56</v>
      </c>
      <c r="C46" s="280"/>
      <c r="D46" s="280"/>
      <c r="E46" s="280"/>
      <c r="F46" s="280"/>
      <c r="G46" s="280"/>
      <c r="H46" s="280"/>
      <c r="I46" s="280"/>
      <c r="J46" s="280"/>
    </row>
    <row r="47" spans="1:10" s="22" customFormat="1" ht="205.5" customHeight="1">
      <c r="A47" s="36" t="s">
        <v>57</v>
      </c>
      <c r="B47" s="37">
        <f ca="1">TODAY()</f>
        <v>42501</v>
      </c>
      <c r="C47" s="23"/>
      <c r="D47" s="24"/>
      <c r="E47" s="24"/>
      <c r="F47" s="306"/>
      <c r="G47" s="307"/>
      <c r="H47" s="283" t="s">
        <v>139</v>
      </c>
      <c r="I47" s="283"/>
      <c r="J47" s="283"/>
    </row>
    <row r="48" spans="1:10" ht="408.95" customHeight="1">
      <c r="A48" s="290" t="s">
        <v>62</v>
      </c>
      <c r="B48" s="290"/>
      <c r="C48" s="290"/>
      <c r="D48" s="290"/>
      <c r="E48" s="290"/>
      <c r="F48" s="290"/>
      <c r="G48" s="290"/>
      <c r="H48" s="290"/>
      <c r="I48" s="290"/>
      <c r="J48" s="290"/>
    </row>
    <row r="49" spans="1:14" ht="409.5" customHeight="1"/>
    <row r="50" spans="1:14" s="22" customFormat="1" ht="408.95" customHeight="1">
      <c r="A50" s="157" t="s">
        <v>57</v>
      </c>
      <c r="B50" s="158">
        <f ca="1">TODAY()</f>
        <v>42501</v>
      </c>
      <c r="C50" s="23"/>
      <c r="D50" s="24"/>
      <c r="E50" s="24"/>
      <c r="F50" s="306"/>
      <c r="G50" s="307"/>
      <c r="H50" s="283" t="s">
        <v>64</v>
      </c>
      <c r="I50" s="283"/>
      <c r="J50" s="283"/>
    </row>
    <row r="51" spans="1:14" ht="25.5">
      <c r="A51" s="327" t="s">
        <v>63</v>
      </c>
      <c r="B51" s="327"/>
      <c r="C51" s="327"/>
      <c r="D51" s="327"/>
      <c r="E51" s="327"/>
      <c r="F51" s="327"/>
      <c r="G51" s="327"/>
      <c r="H51" s="327"/>
      <c r="I51" s="327"/>
      <c r="J51" s="327"/>
    </row>
    <row r="52" spans="1:14" ht="90" customHeight="1">
      <c r="A52" s="263" t="s">
        <v>65</v>
      </c>
      <c r="B52" s="263"/>
      <c r="C52" s="263"/>
      <c r="D52" s="263"/>
      <c r="E52" s="263"/>
      <c r="F52" s="263"/>
      <c r="G52" s="263"/>
      <c r="H52" s="263"/>
      <c r="I52" s="263"/>
      <c r="J52" s="263"/>
    </row>
    <row r="53" spans="1:14" ht="39.950000000000003" customHeight="1">
      <c r="A53" s="276" t="s">
        <v>75</v>
      </c>
      <c r="B53" s="276"/>
      <c r="C53" s="276"/>
      <c r="D53" s="276"/>
      <c r="E53" s="276"/>
      <c r="F53" s="276"/>
      <c r="G53" s="276"/>
      <c r="H53" s="276"/>
      <c r="I53" s="276"/>
      <c r="J53" s="276"/>
    </row>
    <row r="54" spans="1:14" ht="54" customHeight="1">
      <c r="A54" s="292" t="s">
        <v>21</v>
      </c>
      <c r="B54" s="292" t="s">
        <v>67</v>
      </c>
      <c r="C54" s="295" t="s">
        <v>68</v>
      </c>
      <c r="D54" s="303" t="s">
        <v>83</v>
      </c>
      <c r="E54" s="299" t="s">
        <v>76</v>
      </c>
      <c r="F54" s="300"/>
      <c r="G54" s="299" t="s">
        <v>66</v>
      </c>
      <c r="H54" s="299"/>
      <c r="I54" s="299"/>
      <c r="J54" s="299"/>
      <c r="K54" s="39"/>
    </row>
    <row r="55" spans="1:14" ht="132" customHeight="1">
      <c r="A55" s="293"/>
      <c r="B55" s="293"/>
      <c r="C55" s="296"/>
      <c r="D55" s="304"/>
      <c r="E55" s="302" t="s">
        <v>77</v>
      </c>
      <c r="F55" s="302" t="s">
        <v>78</v>
      </c>
      <c r="G55" s="302" t="s">
        <v>69</v>
      </c>
      <c r="H55" s="302" t="s">
        <v>70</v>
      </c>
      <c r="I55" s="301" t="s">
        <v>71</v>
      </c>
      <c r="J55" s="301"/>
      <c r="L55" s="38"/>
      <c r="M55" s="38"/>
      <c r="N55" s="38"/>
    </row>
    <row r="56" spans="1:14" ht="63" customHeight="1">
      <c r="A56" s="294"/>
      <c r="B56" s="294"/>
      <c r="C56" s="297"/>
      <c r="D56" s="305"/>
      <c r="E56" s="302"/>
      <c r="F56" s="302"/>
      <c r="G56" s="302"/>
      <c r="H56" s="302"/>
      <c r="I56" s="156" t="s">
        <v>72</v>
      </c>
      <c r="J56" s="156" t="s">
        <v>73</v>
      </c>
    </row>
    <row r="57" spans="1:14" ht="50.1" customHeight="1">
      <c r="A57" s="298" t="s">
        <v>74</v>
      </c>
      <c r="B57" s="298"/>
      <c r="C57" s="298"/>
      <c r="D57" s="298"/>
      <c r="E57" s="298"/>
      <c r="F57" s="298"/>
      <c r="G57" s="298"/>
      <c r="H57" s="298"/>
      <c r="I57" s="298"/>
      <c r="J57" s="298"/>
    </row>
    <row r="58" spans="1:14" ht="102.75" customHeight="1">
      <c r="A58" s="242">
        <v>1</v>
      </c>
      <c r="B58" s="223" t="s">
        <v>184</v>
      </c>
      <c r="C58" s="40" t="s">
        <v>185</v>
      </c>
      <c r="D58" s="6"/>
      <c r="E58" s="6"/>
      <c r="F58" s="6"/>
      <c r="G58" s="40">
        <v>2</v>
      </c>
      <c r="H58" s="40">
        <v>18</v>
      </c>
      <c r="I58" s="40">
        <v>3</v>
      </c>
      <c r="J58" s="40">
        <f>IF((I58&lt;=3),G58*I58,"bład")</f>
        <v>6</v>
      </c>
    </row>
    <row r="59" spans="1:14" ht="159.94999999999999" customHeight="1">
      <c r="A59" s="242">
        <f>A58+1</f>
        <v>2</v>
      </c>
      <c r="B59" s="223" t="s">
        <v>187</v>
      </c>
      <c r="C59" s="240" t="s">
        <v>188</v>
      </c>
      <c r="D59" s="6"/>
      <c r="E59" s="6"/>
      <c r="F59" s="6"/>
      <c r="G59" s="40">
        <v>3</v>
      </c>
      <c r="H59" s="40">
        <v>12</v>
      </c>
      <c r="I59" s="40"/>
      <c r="J59" s="40">
        <f>IF((I59&lt;=2),G59*I59,"bład")</f>
        <v>0</v>
      </c>
    </row>
    <row r="60" spans="1:14" ht="80.099999999999994" customHeight="1">
      <c r="A60" s="242">
        <f t="shared" ref="A60:A61" si="3">A59+1</f>
        <v>3</v>
      </c>
      <c r="B60" s="223" t="s">
        <v>189</v>
      </c>
      <c r="C60" s="240" t="s">
        <v>188</v>
      </c>
      <c r="D60" s="6"/>
      <c r="E60" s="6"/>
      <c r="F60" s="6"/>
      <c r="G60" s="40">
        <v>3</v>
      </c>
      <c r="H60" s="40">
        <v>12</v>
      </c>
      <c r="I60" s="40"/>
      <c r="J60" s="40">
        <f>IF((I60&lt;=2),G60*I60,"bład")</f>
        <v>0</v>
      </c>
    </row>
    <row r="61" spans="1:14" ht="320.10000000000002" customHeight="1">
      <c r="A61" s="242">
        <f t="shared" si="3"/>
        <v>4</v>
      </c>
      <c r="B61" s="248" t="s">
        <v>218</v>
      </c>
      <c r="C61" s="240" t="s">
        <v>188</v>
      </c>
      <c r="D61" s="6"/>
      <c r="E61" s="6"/>
      <c r="F61" s="6"/>
      <c r="G61" s="40">
        <v>2</v>
      </c>
      <c r="H61" s="40">
        <v>8</v>
      </c>
      <c r="I61" s="40"/>
      <c r="J61" s="40">
        <f>IF((I61&lt;=1),G61*I61,"bład")</f>
        <v>0</v>
      </c>
    </row>
    <row r="62" spans="1:14" ht="80.099999999999994" customHeight="1">
      <c r="A62" s="242">
        <f>A61+1</f>
        <v>5</v>
      </c>
      <c r="B62" s="223" t="s">
        <v>190</v>
      </c>
      <c r="C62" s="40" t="s">
        <v>191</v>
      </c>
      <c r="D62" s="6"/>
      <c r="E62" s="6"/>
      <c r="F62" s="6"/>
      <c r="G62" s="40">
        <v>1</v>
      </c>
      <c r="H62" s="40">
        <v>8</v>
      </c>
      <c r="I62" s="40">
        <v>8</v>
      </c>
      <c r="J62" s="40">
        <f>IF((I62&lt;=8),G62*I62,"bład")</f>
        <v>8</v>
      </c>
    </row>
    <row r="63" spans="1:14" ht="80.099999999999994" customHeight="1">
      <c r="A63" s="242">
        <f t="shared" ref="A63:A65" si="4">A62+1</f>
        <v>6</v>
      </c>
      <c r="B63" s="223" t="s">
        <v>81</v>
      </c>
      <c r="C63" s="40" t="s">
        <v>80</v>
      </c>
      <c r="D63" s="6"/>
      <c r="E63" s="6"/>
      <c r="F63" s="6"/>
      <c r="G63" s="40">
        <v>1</v>
      </c>
      <c r="H63" s="40">
        <v>4</v>
      </c>
      <c r="I63" s="40"/>
      <c r="J63" s="40">
        <f>IF((I63&lt;=1),G63*I63,"bład")</f>
        <v>0</v>
      </c>
    </row>
    <row r="64" spans="1:14" ht="80.099999999999994" customHeight="1">
      <c r="A64" s="242">
        <f t="shared" si="4"/>
        <v>7</v>
      </c>
      <c r="B64" s="223" t="s">
        <v>192</v>
      </c>
      <c r="C64" s="241" t="s">
        <v>193</v>
      </c>
      <c r="D64" s="6"/>
      <c r="E64" s="6"/>
      <c r="F64" s="6"/>
      <c r="G64" s="40">
        <v>2</v>
      </c>
      <c r="H64" s="40">
        <v>6</v>
      </c>
      <c r="I64" s="40"/>
      <c r="J64" s="40">
        <f>IF((I64&lt;=4),G64*I64,"bład")</f>
        <v>0</v>
      </c>
    </row>
    <row r="65" spans="1:12" ht="80.099999999999994" customHeight="1" thickBot="1">
      <c r="A65" s="242">
        <f t="shared" si="4"/>
        <v>8</v>
      </c>
      <c r="B65" s="223" t="s">
        <v>194</v>
      </c>
      <c r="C65" s="40" t="s">
        <v>79</v>
      </c>
      <c r="D65" s="6"/>
      <c r="E65" s="6"/>
      <c r="F65" s="6"/>
      <c r="G65" s="40">
        <v>2</v>
      </c>
      <c r="H65" s="40">
        <v>6</v>
      </c>
      <c r="I65" s="40"/>
      <c r="J65" s="40">
        <f t="shared" ref="J65" si="5">IF((I65&lt;=3),G65*I65,"bład")</f>
        <v>0</v>
      </c>
    </row>
    <row r="66" spans="1:12" ht="60" customHeight="1">
      <c r="A66" s="41"/>
      <c r="B66" s="159" t="s">
        <v>82</v>
      </c>
      <c r="C66" s="42"/>
      <c r="D66" s="41"/>
      <c r="E66" s="43"/>
      <c r="F66" s="43"/>
      <c r="G66" s="44"/>
      <c r="H66" s="160">
        <f>SUM(H58:H65)</f>
        <v>74</v>
      </c>
      <c r="I66" s="43"/>
      <c r="J66" s="161">
        <f>SUM(J58:J65)</f>
        <v>14</v>
      </c>
    </row>
    <row r="68" spans="1:12" s="22" customFormat="1" ht="81" customHeight="1">
      <c r="A68" s="162" t="s">
        <v>57</v>
      </c>
      <c r="B68" s="37">
        <f ca="1">TODAY()</f>
        <v>42501</v>
      </c>
      <c r="C68" s="23"/>
      <c r="D68" s="24"/>
      <c r="E68" s="24"/>
      <c r="F68" s="306"/>
      <c r="G68" s="307"/>
      <c r="H68" s="283" t="s">
        <v>64</v>
      </c>
      <c r="I68" s="283"/>
      <c r="J68" s="283"/>
    </row>
    <row r="69" spans="1:12" ht="48" customHeight="1">
      <c r="A69" s="314" t="s">
        <v>84</v>
      </c>
      <c r="B69" s="314"/>
      <c r="C69" s="314"/>
      <c r="D69" s="314"/>
      <c r="E69" s="314"/>
      <c r="F69" s="314"/>
      <c r="G69" s="314"/>
      <c r="H69" s="314"/>
      <c r="I69" s="314"/>
      <c r="J69" s="314"/>
      <c r="K69" s="314"/>
    </row>
    <row r="70" spans="1:12" ht="54" customHeight="1">
      <c r="A70" s="46" t="s">
        <v>21</v>
      </c>
      <c r="B70" s="222" t="s">
        <v>67</v>
      </c>
      <c r="C70" s="315" t="s">
        <v>85</v>
      </c>
      <c r="D70" s="316"/>
      <c r="E70" s="316"/>
      <c r="F70" s="316"/>
      <c r="G70" s="316"/>
      <c r="H70" s="316"/>
      <c r="I70" s="316"/>
      <c r="J70" s="316"/>
      <c r="K70" s="316"/>
      <c r="L70" s="45"/>
    </row>
    <row r="71" spans="1:12" ht="200.1" customHeight="1">
      <c r="A71" s="255">
        <v>1</v>
      </c>
      <c r="B71" s="257" t="s">
        <v>195</v>
      </c>
      <c r="C71" s="308" t="s">
        <v>214</v>
      </c>
      <c r="D71" s="309"/>
      <c r="E71" s="309"/>
      <c r="F71" s="309"/>
      <c r="G71" s="309"/>
      <c r="H71" s="309"/>
      <c r="I71" s="309"/>
      <c r="J71" s="309"/>
      <c r="K71" s="310"/>
      <c r="L71" s="45"/>
    </row>
    <row r="72" spans="1:12" ht="240" customHeight="1">
      <c r="A72" s="256"/>
      <c r="B72" s="258"/>
      <c r="C72" s="308" t="s">
        <v>197</v>
      </c>
      <c r="D72" s="309"/>
      <c r="E72" s="309"/>
      <c r="F72" s="309"/>
      <c r="G72" s="309"/>
      <c r="H72" s="309"/>
      <c r="I72" s="309"/>
      <c r="J72" s="309"/>
      <c r="K72" s="310"/>
      <c r="L72" s="45"/>
    </row>
    <row r="73" spans="1:12" ht="279.95" customHeight="1">
      <c r="A73" s="255">
        <f>A71+1</f>
        <v>2</v>
      </c>
      <c r="B73" s="257" t="s">
        <v>186</v>
      </c>
      <c r="C73" s="308" t="s">
        <v>198</v>
      </c>
      <c r="D73" s="309"/>
      <c r="E73" s="309"/>
      <c r="F73" s="309"/>
      <c r="G73" s="309"/>
      <c r="H73" s="309"/>
      <c r="I73" s="309"/>
      <c r="J73" s="309"/>
      <c r="K73" s="310"/>
      <c r="L73" s="45"/>
    </row>
    <row r="74" spans="1:12" ht="240" customHeight="1">
      <c r="A74" s="256"/>
      <c r="B74" s="258"/>
      <c r="C74" s="317" t="s">
        <v>199</v>
      </c>
      <c r="D74" s="318"/>
      <c r="E74" s="318"/>
      <c r="F74" s="318"/>
      <c r="G74" s="318"/>
      <c r="H74" s="318"/>
      <c r="I74" s="318"/>
      <c r="J74" s="318"/>
      <c r="K74" s="319"/>
      <c r="L74" s="45"/>
    </row>
    <row r="75" spans="1:12" ht="150.75" customHeight="1">
      <c r="A75" s="255">
        <f>A73+1</f>
        <v>3</v>
      </c>
      <c r="B75" s="257" t="s">
        <v>200</v>
      </c>
      <c r="C75" s="308" t="s">
        <v>201</v>
      </c>
      <c r="D75" s="309"/>
      <c r="E75" s="309"/>
      <c r="F75" s="309"/>
      <c r="G75" s="309"/>
      <c r="H75" s="309"/>
      <c r="I75" s="309"/>
      <c r="J75" s="309"/>
      <c r="K75" s="310"/>
      <c r="L75" s="45"/>
    </row>
    <row r="76" spans="1:12" ht="294" customHeight="1">
      <c r="A76" s="256"/>
      <c r="B76" s="258"/>
      <c r="C76" s="308" t="s">
        <v>202</v>
      </c>
      <c r="D76" s="309"/>
      <c r="E76" s="309"/>
      <c r="F76" s="309"/>
      <c r="G76" s="309"/>
      <c r="H76" s="309"/>
      <c r="I76" s="309"/>
      <c r="J76" s="309"/>
      <c r="K76" s="310"/>
      <c r="L76" s="45"/>
    </row>
    <row r="77" spans="1:12" ht="408.95" customHeight="1">
      <c r="A77" s="255">
        <f>A75+1</f>
        <v>4</v>
      </c>
      <c r="B77" s="257" t="s">
        <v>213</v>
      </c>
      <c r="C77" s="250" t="s">
        <v>203</v>
      </c>
      <c r="D77" s="251"/>
      <c r="E77" s="251"/>
      <c r="F77" s="251"/>
      <c r="G77" s="251"/>
      <c r="H77" s="251"/>
      <c r="I77" s="251"/>
      <c r="J77" s="251"/>
      <c r="K77" s="252"/>
      <c r="L77" s="45"/>
    </row>
    <row r="78" spans="1:12" ht="300" customHeight="1">
      <c r="A78" s="256"/>
      <c r="B78" s="258"/>
      <c r="C78" s="250" t="s">
        <v>204</v>
      </c>
      <c r="D78" s="251"/>
      <c r="E78" s="251"/>
      <c r="F78" s="251"/>
      <c r="G78" s="251"/>
      <c r="H78" s="251"/>
      <c r="I78" s="251"/>
      <c r="J78" s="251"/>
      <c r="K78" s="252"/>
      <c r="L78" s="45"/>
    </row>
    <row r="79" spans="1:12" ht="180" customHeight="1">
      <c r="A79" s="243">
        <f>A77+1</f>
        <v>5</v>
      </c>
      <c r="B79" s="244" t="s">
        <v>205</v>
      </c>
      <c r="C79" s="253" t="s">
        <v>206</v>
      </c>
      <c r="D79" s="253"/>
      <c r="E79" s="253"/>
      <c r="F79" s="253"/>
      <c r="G79" s="253"/>
      <c r="H79" s="253"/>
      <c r="I79" s="253"/>
      <c r="J79" s="253"/>
      <c r="K79" s="254"/>
      <c r="L79" s="45"/>
    </row>
    <row r="80" spans="1:12" ht="180" customHeight="1">
      <c r="A80" s="245">
        <f>A79+1</f>
        <v>6</v>
      </c>
      <c r="B80" s="246" t="s">
        <v>81</v>
      </c>
      <c r="C80" s="253" t="s">
        <v>208</v>
      </c>
      <c r="D80" s="253"/>
      <c r="E80" s="253"/>
      <c r="F80" s="253"/>
      <c r="G80" s="253"/>
      <c r="H80" s="253"/>
      <c r="I80" s="253"/>
      <c r="J80" s="253"/>
      <c r="K80" s="254"/>
      <c r="L80" s="45"/>
    </row>
    <row r="81" spans="1:12" ht="342.75" customHeight="1">
      <c r="A81" s="243">
        <f>A80+1</f>
        <v>7</v>
      </c>
      <c r="B81" s="244" t="s">
        <v>192</v>
      </c>
      <c r="C81" s="253" t="s">
        <v>209</v>
      </c>
      <c r="D81" s="253"/>
      <c r="E81" s="253"/>
      <c r="F81" s="253"/>
      <c r="G81" s="253"/>
      <c r="H81" s="253"/>
      <c r="I81" s="253"/>
      <c r="J81" s="253"/>
      <c r="K81" s="254"/>
      <c r="L81" s="45"/>
    </row>
    <row r="82" spans="1:12" ht="258.75" customHeight="1">
      <c r="A82" s="255">
        <f t="shared" ref="A82" si="6">A81+1</f>
        <v>8</v>
      </c>
      <c r="B82" s="257" t="s">
        <v>194</v>
      </c>
      <c r="C82" s="253" t="s">
        <v>210</v>
      </c>
      <c r="D82" s="253"/>
      <c r="E82" s="253"/>
      <c r="F82" s="253"/>
      <c r="G82" s="253"/>
      <c r="H82" s="253"/>
      <c r="I82" s="253"/>
      <c r="J82" s="253"/>
      <c r="K82" s="254"/>
      <c r="L82" s="45"/>
    </row>
    <row r="83" spans="1:12" ht="300" customHeight="1">
      <c r="A83" s="256"/>
      <c r="B83" s="258"/>
      <c r="C83" s="253" t="s">
        <v>211</v>
      </c>
      <c r="D83" s="253"/>
      <c r="E83" s="253"/>
      <c r="F83" s="253"/>
      <c r="G83" s="253"/>
      <c r="H83" s="253"/>
      <c r="I83" s="253"/>
      <c r="J83" s="253"/>
      <c r="K83" s="254"/>
      <c r="L83" s="45"/>
    </row>
    <row r="85" spans="1:12" ht="408.95" customHeight="1">
      <c r="A85" s="328" t="s">
        <v>86</v>
      </c>
      <c r="B85" s="328"/>
      <c r="C85" s="328"/>
      <c r="D85" s="328"/>
      <c r="E85" s="328"/>
      <c r="F85" s="328"/>
      <c r="G85" s="328"/>
      <c r="H85" s="328"/>
      <c r="I85" s="328"/>
      <c r="J85" s="328"/>
    </row>
    <row r="87" spans="1:12" ht="408.95" customHeight="1"/>
    <row r="88" spans="1:12" s="22" customFormat="1" ht="408.95" customHeight="1">
      <c r="A88" s="312" t="s">
        <v>87</v>
      </c>
      <c r="B88" s="312"/>
      <c r="C88" s="52"/>
      <c r="D88" s="51"/>
      <c r="E88" s="52"/>
      <c r="F88" s="52"/>
      <c r="G88" s="52"/>
      <c r="H88" s="313" t="s">
        <v>89</v>
      </c>
      <c r="I88" s="313"/>
    </row>
    <row r="89" spans="1:12" s="22" customFormat="1" ht="28.5">
      <c r="A89" s="53"/>
      <c r="B89" s="54" t="s">
        <v>88</v>
      </c>
      <c r="C89" s="52"/>
      <c r="E89" s="52"/>
      <c r="F89" s="52"/>
    </row>
    <row r="90" spans="1:12" s="22" customFormat="1" ht="28.5">
      <c r="B90" s="56" t="s">
        <v>57</v>
      </c>
      <c r="C90" s="52"/>
      <c r="D90" s="55">
        <f ca="1">TODAY()</f>
        <v>42501</v>
      </c>
      <c r="E90" s="52"/>
      <c r="F90" s="52"/>
    </row>
  </sheetData>
  <protectedRanges>
    <protectedRange sqref="B8:C12" name="Rozstęp1_1"/>
    <protectedRange sqref="G29:H29 H30:I30" name="Zakres9"/>
    <protectedRange sqref="H42:J46" name="Zakres7"/>
    <protectedRange sqref="A85:J85" name="Rozstęp3"/>
    <protectedRange sqref="A88 H88 B89:B90" name="Rozstęp3_1"/>
    <protectedRange sqref="H34:I40" name="Zakres9_1"/>
  </protectedRanges>
  <mergeCells count="98">
    <mergeCell ref="A69:K69"/>
    <mergeCell ref="C70:K70"/>
    <mergeCell ref="C71:K71"/>
    <mergeCell ref="C72:K72"/>
    <mergeCell ref="A73:A74"/>
    <mergeCell ref="B73:B74"/>
    <mergeCell ref="C73:K73"/>
    <mergeCell ref="C74:K74"/>
    <mergeCell ref="A71:A72"/>
    <mergeCell ref="B71:B72"/>
    <mergeCell ref="A85:J85"/>
    <mergeCell ref="A88:B88"/>
    <mergeCell ref="H88:I88"/>
    <mergeCell ref="C79:K79"/>
    <mergeCell ref="C80:K80"/>
    <mergeCell ref="C81:K81"/>
    <mergeCell ref="A82:A83"/>
    <mergeCell ref="B82:B83"/>
    <mergeCell ref="C82:K82"/>
    <mergeCell ref="C83:K83"/>
    <mergeCell ref="A75:A76"/>
    <mergeCell ref="B75:B76"/>
    <mergeCell ref="C75:K75"/>
    <mergeCell ref="C76:K76"/>
    <mergeCell ref="A77:A78"/>
    <mergeCell ref="B77:B78"/>
    <mergeCell ref="C77:K77"/>
    <mergeCell ref="C78:K78"/>
    <mergeCell ref="A52:J52"/>
    <mergeCell ref="I55:J55"/>
    <mergeCell ref="A57:J57"/>
    <mergeCell ref="F68:G68"/>
    <mergeCell ref="H68:J68"/>
    <mergeCell ref="A54:A56"/>
    <mergeCell ref="B54:B56"/>
    <mergeCell ref="C54:C56"/>
    <mergeCell ref="D54:D56"/>
    <mergeCell ref="E54:F54"/>
    <mergeCell ref="G54:J54"/>
    <mergeCell ref="E55:E56"/>
    <mergeCell ref="F55:F56"/>
    <mergeCell ref="G55:G56"/>
    <mergeCell ref="H55:H56"/>
    <mergeCell ref="B46:J46"/>
    <mergeCell ref="A48:J48"/>
    <mergeCell ref="F50:G50"/>
    <mergeCell ref="H50:J50"/>
    <mergeCell ref="A51:J51"/>
    <mergeCell ref="B36:C36"/>
    <mergeCell ref="B37:C37"/>
    <mergeCell ref="A53:J53"/>
    <mergeCell ref="F47:G47"/>
    <mergeCell ref="H47:J47"/>
    <mergeCell ref="B41:D41"/>
    <mergeCell ref="E41:F41"/>
    <mergeCell ref="H41:I41"/>
    <mergeCell ref="B42:D42"/>
    <mergeCell ref="H42:I42"/>
    <mergeCell ref="B43:D43"/>
    <mergeCell ref="H43:I43"/>
    <mergeCell ref="B44:D44"/>
    <mergeCell ref="H44:I44"/>
    <mergeCell ref="B45:D45"/>
    <mergeCell ref="H45:I45"/>
    <mergeCell ref="B38:C38"/>
    <mergeCell ref="B39:C39"/>
    <mergeCell ref="B40:C40"/>
    <mergeCell ref="B26:C26"/>
    <mergeCell ref="B27:C27"/>
    <mergeCell ref="B28:C28"/>
    <mergeCell ref="A29:J29"/>
    <mergeCell ref="A30:J30"/>
    <mergeCell ref="A31:A32"/>
    <mergeCell ref="B31:C31"/>
    <mergeCell ref="E31:G31"/>
    <mergeCell ref="H31:J31"/>
    <mergeCell ref="B32:D32"/>
    <mergeCell ref="B33:C33"/>
    <mergeCell ref="B34:C34"/>
    <mergeCell ref="B35:C35"/>
    <mergeCell ref="B25:C25"/>
    <mergeCell ref="A17:A18"/>
    <mergeCell ref="B17:C17"/>
    <mergeCell ref="E17:G17"/>
    <mergeCell ref="H17:J17"/>
    <mergeCell ref="B18:D18"/>
    <mergeCell ref="B19:C19"/>
    <mergeCell ref="B20:C20"/>
    <mergeCell ref="B21:C21"/>
    <mergeCell ref="B22:C22"/>
    <mergeCell ref="B23:C23"/>
    <mergeCell ref="B24:C24"/>
    <mergeCell ref="A16:J16"/>
    <mergeCell ref="A1:J1"/>
    <mergeCell ref="E13:H13"/>
    <mergeCell ref="I13:J13"/>
    <mergeCell ref="A14:J14"/>
    <mergeCell ref="A15:J15"/>
  </mergeCells>
  <printOptions horizontalCentered="1"/>
  <pageMargins left="0.70866141732283472" right="0.70866141732283472" top="0.74803149606299213" bottom="0.74803149606299213" header="0.31496062992125984" footer="0.31496062992125984"/>
  <pageSetup paperSize="9" scale="27" fitToHeight="10" orientation="landscape" r:id="rId1"/>
  <headerFooter>
    <oddHeader>&amp;LNumer ewidencyjny wniosku:</oddHeader>
    <oddFooter>&amp;L&amp;A&amp;CStrona &amp;P z &amp;N</oddFooter>
  </headerFooter>
  <rowBreaks count="6" manualBreakCount="6">
    <brk id="13" max="16383" man="1"/>
    <brk id="28" max="16383" man="1"/>
    <brk id="45" max="16383" man="1"/>
    <brk id="50" max="16383" man="1"/>
    <brk id="68" max="16383" man="1"/>
    <brk id="81" max="16383" man="1"/>
  </rowBreaks>
  <drawing r:id="rId2"/>
</worksheet>
</file>

<file path=xl/worksheets/sheet3.xml><?xml version="1.0" encoding="utf-8"?>
<worksheet xmlns="http://schemas.openxmlformats.org/spreadsheetml/2006/main" xmlns:r="http://schemas.openxmlformats.org/officeDocument/2006/relationships">
  <dimension ref="A1:P124"/>
  <sheetViews>
    <sheetView tabSelected="1" view="pageBreakPreview" topLeftCell="A107" zoomScale="40" zoomScaleNormal="100" zoomScaleSheetLayoutView="40" zoomScalePageLayoutView="42" workbookViewId="0">
      <selection activeCell="B121" sqref="B121"/>
    </sheetView>
  </sheetViews>
  <sheetFormatPr defaultRowHeight="26.25"/>
  <cols>
    <col min="1" max="1" width="12.25" style="66" customWidth="1"/>
    <col min="2" max="2" width="85.125" style="75" customWidth="1"/>
    <col min="3" max="6" width="25.625" style="75" customWidth="1"/>
    <col min="7" max="7" width="25.625" style="69" customWidth="1"/>
    <col min="8" max="10" width="20.625" style="69" customWidth="1"/>
    <col min="11" max="14" width="30.625" style="69" customWidth="1"/>
    <col min="15" max="16384" width="9" style="69"/>
  </cols>
  <sheetData>
    <row r="1" spans="1:14" s="59" customFormat="1" ht="132.75" customHeight="1">
      <c r="A1" s="58"/>
      <c r="B1" s="418" t="s">
        <v>90</v>
      </c>
      <c r="C1" s="418"/>
      <c r="D1" s="418"/>
      <c r="E1" s="418"/>
      <c r="F1" s="418"/>
      <c r="G1" s="418"/>
      <c r="H1" s="418"/>
      <c r="I1" s="418"/>
      <c r="J1" s="418"/>
      <c r="K1" s="418"/>
      <c r="L1" s="418"/>
    </row>
    <row r="2" spans="1:14" s="59" customFormat="1" ht="81" customHeight="1">
      <c r="A2" s="60"/>
      <c r="B2" s="60"/>
      <c r="C2" s="60"/>
      <c r="D2" s="419" t="s">
        <v>91</v>
      </c>
      <c r="E2" s="419"/>
      <c r="F2" s="419"/>
      <c r="G2" s="419"/>
      <c r="H2" s="419"/>
      <c r="I2" s="419"/>
      <c r="J2" s="419"/>
    </row>
    <row r="3" spans="1:14" s="59" customFormat="1" ht="33.75" customHeight="1">
      <c r="A3" s="60"/>
      <c r="B3" s="60"/>
      <c r="C3" s="60"/>
      <c r="D3" s="61"/>
      <c r="E3" s="61"/>
      <c r="F3" s="61"/>
      <c r="G3" s="61"/>
      <c r="H3" s="61"/>
      <c r="I3" s="61"/>
      <c r="J3" s="61"/>
    </row>
    <row r="4" spans="1:14" s="59" customFormat="1" ht="188.25" customHeight="1">
      <c r="A4" s="62"/>
      <c r="B4" s="420" t="s">
        <v>0</v>
      </c>
      <c r="C4" s="420"/>
      <c r="D4" s="151" t="str">
        <f>'Oceniający 2'!C3</f>
        <v xml:space="preserve">9a: </v>
      </c>
      <c r="E4" s="377" t="str">
        <f>'Oceniający 2'!D3</f>
        <v>Inwestycje w infrastrukturę zdrowotną i społeczną, które przyczyniają się do rozwoju krajowego, regionalnego i lokalnego, zmniejszania nierówności w zakresie stanu zdrowia, promowanie włączenia społecznego poprzez lepszy dostęp do usług społecznych, kulturalnych i rekreacyjnych, oraz przejścia z usług instytucjonalnych na usługi na poziomie społeczności lokalnych</v>
      </c>
      <c r="F4" s="377"/>
      <c r="G4" s="377"/>
      <c r="H4" s="377"/>
      <c r="I4" s="377"/>
      <c r="J4" s="377"/>
      <c r="K4" s="377"/>
    </row>
    <row r="5" spans="1:14" s="59" customFormat="1" ht="83.25" customHeight="1">
      <c r="A5" s="63"/>
      <c r="B5" s="416" t="s">
        <v>1</v>
      </c>
      <c r="C5" s="416"/>
      <c r="D5" s="151" t="str">
        <f>'Oceniający 2'!C4</f>
        <v xml:space="preserve">7. </v>
      </c>
      <c r="E5" s="377" t="str">
        <f>'Oceniający 2'!D4</f>
        <v>Sprawne usługi publiczne</v>
      </c>
      <c r="F5" s="377"/>
      <c r="G5" s="377"/>
      <c r="H5" s="377"/>
      <c r="I5" s="377"/>
      <c r="J5" s="377"/>
      <c r="K5" s="377"/>
    </row>
    <row r="6" spans="1:14" s="59" customFormat="1" ht="81.75" customHeight="1">
      <c r="A6" s="63"/>
      <c r="B6" s="416" t="s">
        <v>2</v>
      </c>
      <c r="C6" s="416"/>
      <c r="D6" s="151" t="str">
        <f>'Oceniający 2'!C5</f>
        <v xml:space="preserve">7.3:  </v>
      </c>
      <c r="E6" s="377" t="str">
        <f>'Oceniający 2'!D5</f>
        <v>Infrastruktura zdrowotna i społeczna</v>
      </c>
      <c r="F6" s="377"/>
      <c r="G6" s="377"/>
      <c r="H6" s="377"/>
      <c r="I6" s="377"/>
      <c r="J6" s="377"/>
      <c r="K6" s="377"/>
    </row>
    <row r="7" spans="1:14" s="59" customFormat="1" ht="327" customHeight="1">
      <c r="A7" s="63"/>
      <c r="B7" s="416" t="s">
        <v>3</v>
      </c>
      <c r="C7" s="416"/>
      <c r="D7" s="151"/>
      <c r="E7" s="377" t="str">
        <f>'Oceniający 2'!D6</f>
        <v>Inwestycje w infrastrukturę usług społecznych</v>
      </c>
      <c r="F7" s="377"/>
      <c r="G7" s="377"/>
      <c r="H7" s="377"/>
      <c r="I7" s="377"/>
      <c r="J7" s="377"/>
      <c r="K7" s="377"/>
      <c r="L7" s="152"/>
      <c r="M7" s="152"/>
      <c r="N7" s="152"/>
    </row>
    <row r="8" spans="1:14" s="59" customFormat="1" ht="84" customHeight="1">
      <c r="A8" s="64"/>
      <c r="B8" s="412" t="s">
        <v>4</v>
      </c>
      <c r="C8" s="412"/>
      <c r="D8" s="417" t="str">
        <f>'Oceniający 2'!D7</f>
        <v>xxx</v>
      </c>
      <c r="E8" s="417"/>
      <c r="F8" s="417"/>
      <c r="G8" s="417"/>
      <c r="H8" s="417"/>
      <c r="I8" s="417"/>
      <c r="J8" s="417"/>
      <c r="K8" s="65"/>
    </row>
    <row r="9" spans="1:14" s="65" customFormat="1" ht="87" customHeight="1">
      <c r="A9" s="64"/>
      <c r="B9" s="412" t="s">
        <v>5</v>
      </c>
      <c r="C9" s="412"/>
      <c r="D9" s="413" t="str">
        <f>'Oceniający 2'!D8</f>
        <v>yyy</v>
      </c>
      <c r="E9" s="413"/>
      <c r="F9" s="413"/>
      <c r="G9" s="413"/>
      <c r="H9" s="413"/>
      <c r="I9" s="413"/>
      <c r="J9" s="414"/>
    </row>
    <row r="10" spans="1:14" ht="80.25" customHeight="1">
      <c r="B10" s="67" t="s">
        <v>92</v>
      </c>
      <c r="C10" s="68"/>
      <c r="D10" s="415">
        <f>'Oceniający 2'!D9</f>
        <v>4444</v>
      </c>
      <c r="E10" s="415"/>
      <c r="F10" s="192"/>
      <c r="G10" s="193"/>
      <c r="H10" s="193"/>
      <c r="I10" s="193"/>
      <c r="J10" s="194"/>
    </row>
    <row r="11" spans="1:14" ht="97.5" customHeight="1">
      <c r="B11" s="67" t="s">
        <v>6</v>
      </c>
      <c r="C11" s="68"/>
      <c r="D11" s="415">
        <f>'Oceniający 2'!D10</f>
        <v>3333</v>
      </c>
      <c r="E11" s="415"/>
      <c r="F11" s="193"/>
      <c r="G11" s="193"/>
      <c r="H11" s="193"/>
      <c r="I11" s="193"/>
      <c r="J11" s="194"/>
    </row>
    <row r="12" spans="1:14" ht="102" customHeight="1">
      <c r="B12" s="67" t="s">
        <v>7</v>
      </c>
      <c r="C12" s="70"/>
      <c r="D12" s="415">
        <f>'Oceniający 2'!D11</f>
        <v>111</v>
      </c>
      <c r="E12" s="415"/>
      <c r="F12" s="192"/>
      <c r="G12" s="195"/>
      <c r="H12" s="196"/>
      <c r="I12" s="195"/>
      <c r="J12" s="194"/>
    </row>
    <row r="13" spans="1:14" ht="102" customHeight="1">
      <c r="B13" s="71" t="str">
        <f>'[1]Oceniający 1 '!B14</f>
        <v xml:space="preserve">- w tym EFRR: </v>
      </c>
      <c r="C13" s="71"/>
      <c r="D13" s="415">
        <f>'Oceniający 2'!D12</f>
        <v>222</v>
      </c>
      <c r="E13" s="415"/>
      <c r="F13" s="192"/>
      <c r="G13" s="195"/>
      <c r="H13" s="196"/>
      <c r="I13" s="195"/>
      <c r="J13" s="194"/>
    </row>
    <row r="14" spans="1:14" ht="93.75" customHeight="1">
      <c r="B14" s="72" t="s">
        <v>93</v>
      </c>
      <c r="C14" s="72"/>
      <c r="D14" s="421"/>
      <c r="E14" s="421"/>
      <c r="F14" s="73"/>
      <c r="G14" s="74" t="s">
        <v>94</v>
      </c>
      <c r="H14" s="74"/>
      <c r="I14" s="74"/>
      <c r="J14" s="75"/>
      <c r="K14" s="75"/>
    </row>
    <row r="15" spans="1:14" s="75" customFormat="1" ht="101.25" hidden="1" customHeight="1">
      <c r="A15" s="405" t="str">
        <f>B14</f>
        <v>Numer ewidencyjny wniosku:</v>
      </c>
      <c r="B15" s="405"/>
      <c r="C15" s="405"/>
      <c r="D15" s="405"/>
      <c r="E15" s="76">
        <f>D14</f>
        <v>0</v>
      </c>
      <c r="F15" s="77">
        <f>F14</f>
        <v>0</v>
      </c>
      <c r="H15" s="59"/>
      <c r="I15" s="78"/>
      <c r="J15" s="79"/>
      <c r="K15" s="80"/>
      <c r="L15" s="80"/>
      <c r="M15" s="80"/>
      <c r="N15" s="80"/>
    </row>
    <row r="16" spans="1:14" s="75" customFormat="1" ht="123.75" hidden="1" customHeight="1">
      <c r="A16" s="406" t="s">
        <v>95</v>
      </c>
      <c r="B16" s="406"/>
      <c r="C16" s="406"/>
      <c r="D16" s="406"/>
      <c r="E16" s="406"/>
      <c r="F16" s="406"/>
      <c r="G16" s="406"/>
      <c r="H16" s="406"/>
      <c r="I16" s="406"/>
      <c r="J16" s="406"/>
    </row>
    <row r="17" spans="1:10" s="75" customFormat="1" ht="61.5" hidden="1" customHeight="1">
      <c r="A17" s="81" t="str">
        <f>B5</f>
        <v>OŚ PRIORYTETOWA:</v>
      </c>
      <c r="C17" s="82" t="str">
        <f>D5</f>
        <v xml:space="preserve">7. </v>
      </c>
      <c r="D17" s="407" t="str">
        <f>E5</f>
        <v>Sprawne usługi publiczne</v>
      </c>
      <c r="E17" s="407"/>
      <c r="F17" s="407"/>
      <c r="G17" s="407"/>
      <c r="H17" s="407"/>
      <c r="I17" s="407"/>
    </row>
    <row r="18" spans="1:10" s="75" customFormat="1" ht="52.5" hidden="1" customHeight="1">
      <c r="A18" s="66"/>
      <c r="B18" s="83" t="s">
        <v>5</v>
      </c>
      <c r="C18" s="84"/>
      <c r="D18" s="408" t="str">
        <f>D9</f>
        <v>yyy</v>
      </c>
      <c r="E18" s="408"/>
      <c r="F18" s="408"/>
      <c r="G18" s="408"/>
      <c r="H18" s="408"/>
      <c r="I18" s="408"/>
      <c r="J18" s="403"/>
    </row>
    <row r="19" spans="1:10" s="75" customFormat="1" hidden="1">
      <c r="A19" s="66"/>
      <c r="B19" s="84"/>
      <c r="C19" s="85"/>
      <c r="D19" s="85"/>
      <c r="G19" s="69"/>
      <c r="H19" s="69"/>
      <c r="I19" s="69"/>
    </row>
    <row r="20" spans="1:10" ht="35.25" hidden="1" customHeight="1">
      <c r="B20" s="409" t="s">
        <v>96</v>
      </c>
      <c r="C20" s="409"/>
      <c r="D20" s="410" t="e">
        <f>#REF!</f>
        <v>#REF!</v>
      </c>
      <c r="E20" s="410"/>
      <c r="F20" s="410"/>
      <c r="G20" s="410"/>
      <c r="H20" s="410"/>
      <c r="I20" s="410"/>
      <c r="J20" s="411"/>
    </row>
    <row r="21" spans="1:10" ht="40.5" hidden="1" customHeight="1">
      <c r="B21" s="74" t="s">
        <v>97</v>
      </c>
      <c r="C21" s="85"/>
    </row>
    <row r="22" spans="1:10" ht="54.75" hidden="1" customHeight="1">
      <c r="B22" s="86" t="s">
        <v>98</v>
      </c>
      <c r="C22" s="87"/>
      <c r="D22" s="402"/>
      <c r="E22" s="403"/>
      <c r="F22" s="403"/>
      <c r="G22" s="403"/>
      <c r="H22" s="403"/>
      <c r="I22" s="88"/>
      <c r="J22" s="88"/>
    </row>
    <row r="23" spans="1:10" s="59" customFormat="1" ht="67.5" hidden="1" customHeight="1">
      <c r="A23" s="63"/>
      <c r="B23" s="86" t="s">
        <v>99</v>
      </c>
      <c r="C23" s="89"/>
      <c r="D23" s="402"/>
      <c r="E23" s="403"/>
      <c r="F23" s="403"/>
      <c r="G23" s="403"/>
      <c r="H23" s="403"/>
      <c r="I23" s="89"/>
      <c r="J23" s="89"/>
    </row>
    <row r="24" spans="1:10" ht="47.25" hidden="1" customHeight="1">
      <c r="B24" s="404" t="s">
        <v>100</v>
      </c>
      <c r="C24" s="404"/>
      <c r="D24" s="404"/>
      <c r="E24" s="404"/>
      <c r="F24" s="404"/>
      <c r="G24" s="404"/>
      <c r="H24" s="404"/>
      <c r="I24" s="404"/>
      <c r="J24" s="404"/>
    </row>
    <row r="25" spans="1:10" ht="96" hidden="1" customHeight="1">
      <c r="A25" s="90" t="s">
        <v>101</v>
      </c>
      <c r="B25" s="399" t="s">
        <v>102</v>
      </c>
      <c r="C25" s="399"/>
      <c r="D25" s="399"/>
      <c r="E25" s="399"/>
      <c r="F25" s="399"/>
      <c r="G25" s="399"/>
      <c r="H25" s="399"/>
      <c r="I25" s="399"/>
      <c r="J25" s="399"/>
    </row>
    <row r="26" spans="1:10" ht="116.25" hidden="1" customHeight="1">
      <c r="A26" s="90" t="s">
        <v>103</v>
      </c>
      <c r="B26" s="399" t="s">
        <v>104</v>
      </c>
      <c r="C26" s="399"/>
      <c r="D26" s="399"/>
      <c r="E26" s="399"/>
      <c r="F26" s="399"/>
      <c r="G26" s="399"/>
      <c r="H26" s="399"/>
      <c r="I26" s="399"/>
      <c r="J26" s="399"/>
    </row>
    <row r="27" spans="1:10" ht="93.75" hidden="1" customHeight="1">
      <c r="A27" s="90" t="s">
        <v>105</v>
      </c>
      <c r="B27" s="399" t="s">
        <v>106</v>
      </c>
      <c r="C27" s="399"/>
      <c r="D27" s="399"/>
      <c r="E27" s="399"/>
      <c r="F27" s="399"/>
      <c r="G27" s="399"/>
      <c r="H27" s="399"/>
      <c r="I27" s="399"/>
      <c r="J27" s="399"/>
    </row>
    <row r="28" spans="1:10" ht="83.25" hidden="1" customHeight="1">
      <c r="A28" s="90" t="s">
        <v>107</v>
      </c>
      <c r="B28" s="399" t="s">
        <v>108</v>
      </c>
      <c r="C28" s="399"/>
      <c r="D28" s="399"/>
      <c r="E28" s="399"/>
      <c r="F28" s="399"/>
      <c r="G28" s="399"/>
      <c r="H28" s="399"/>
      <c r="I28" s="399"/>
      <c r="J28" s="399"/>
    </row>
    <row r="29" spans="1:10" ht="56.25" hidden="1" customHeight="1">
      <c r="A29" s="90" t="s">
        <v>109</v>
      </c>
      <c r="B29" s="399" t="s">
        <v>110</v>
      </c>
      <c r="C29" s="399"/>
      <c r="D29" s="399"/>
      <c r="E29" s="399"/>
      <c r="F29" s="399"/>
      <c r="G29" s="399"/>
      <c r="H29" s="399"/>
      <c r="I29" s="399"/>
      <c r="J29" s="399"/>
    </row>
    <row r="30" spans="1:10" ht="60.75" hidden="1" customHeight="1">
      <c r="A30" s="90" t="s">
        <v>111</v>
      </c>
      <c r="B30" s="399" t="s">
        <v>112</v>
      </c>
      <c r="C30" s="399"/>
      <c r="D30" s="399"/>
      <c r="E30" s="399"/>
      <c r="F30" s="399"/>
      <c r="G30" s="399"/>
      <c r="H30" s="399"/>
      <c r="I30" s="399"/>
      <c r="J30" s="399"/>
    </row>
    <row r="31" spans="1:10" ht="90" hidden="1" customHeight="1">
      <c r="A31" s="90" t="s">
        <v>113</v>
      </c>
      <c r="B31" s="399" t="s">
        <v>114</v>
      </c>
      <c r="C31" s="399"/>
      <c r="D31" s="399"/>
      <c r="E31" s="399"/>
      <c r="F31" s="399"/>
      <c r="G31" s="399"/>
      <c r="H31" s="399"/>
      <c r="I31" s="399"/>
      <c r="J31" s="399"/>
    </row>
    <row r="32" spans="1:10" ht="115.5" hidden="1" customHeight="1">
      <c r="B32" s="91" t="s">
        <v>115</v>
      </c>
      <c r="C32" s="400"/>
      <c r="D32" s="400"/>
      <c r="E32" s="401"/>
      <c r="F32" s="401"/>
      <c r="G32" s="92"/>
      <c r="H32" s="357" t="s">
        <v>64</v>
      </c>
      <c r="I32" s="357"/>
      <c r="J32" s="357"/>
    </row>
    <row r="33" spans="1:15" s="59" customFormat="1" ht="77.25" customHeight="1">
      <c r="A33" s="63"/>
      <c r="B33" s="93" t="str">
        <f>B14</f>
        <v>Numer ewidencyjny wniosku:</v>
      </c>
      <c r="C33" s="94">
        <f>C14</f>
        <v>0</v>
      </c>
      <c r="D33" s="387"/>
      <c r="E33" s="388"/>
      <c r="F33" s="95"/>
    </row>
    <row r="34" spans="1:15" s="65" customFormat="1" ht="66.75" customHeight="1">
      <c r="A34" s="394" t="s">
        <v>18</v>
      </c>
      <c r="B34" s="394"/>
      <c r="C34" s="394"/>
      <c r="D34" s="394"/>
      <c r="E34" s="394"/>
      <c r="F34" s="394"/>
      <c r="G34" s="394"/>
      <c r="H34" s="394"/>
      <c r="I34" s="394"/>
      <c r="J34" s="394"/>
      <c r="K34" s="394"/>
      <c r="L34" s="394"/>
      <c r="M34" s="394"/>
      <c r="N34" s="394"/>
    </row>
    <row r="35" spans="1:15" s="65" customFormat="1" ht="79.5" customHeight="1">
      <c r="A35" s="96"/>
      <c r="B35" s="339" t="s">
        <v>19</v>
      </c>
      <c r="C35" s="339"/>
      <c r="D35" s="339"/>
      <c r="E35" s="339"/>
      <c r="F35" s="339"/>
      <c r="G35" s="339"/>
      <c r="H35" s="339"/>
      <c r="I35" s="339"/>
      <c r="J35" s="339"/>
      <c r="K35" s="339"/>
      <c r="L35" s="339"/>
      <c r="M35" s="339"/>
      <c r="N35" s="339"/>
    </row>
    <row r="36" spans="1:15" s="65" customFormat="1" ht="69" customHeight="1" thickBot="1">
      <c r="A36" s="379" t="s">
        <v>20</v>
      </c>
      <c r="B36" s="379"/>
      <c r="C36" s="379"/>
      <c r="D36" s="379"/>
      <c r="E36" s="379"/>
      <c r="F36" s="379"/>
      <c r="G36" s="379"/>
      <c r="H36" s="379"/>
      <c r="I36" s="379"/>
      <c r="J36" s="379"/>
      <c r="K36" s="379"/>
      <c r="L36" s="379"/>
      <c r="M36" s="379"/>
      <c r="N36" s="379"/>
    </row>
    <row r="37" spans="1:15" s="65" customFormat="1" ht="69" customHeight="1" thickTop="1">
      <c r="A37" s="389" t="s">
        <v>21</v>
      </c>
      <c r="B37" s="197" t="s">
        <v>22</v>
      </c>
      <c r="C37" s="392" t="s">
        <v>23</v>
      </c>
      <c r="D37" s="392"/>
      <c r="E37" s="392"/>
      <c r="F37" s="392"/>
      <c r="G37" s="392"/>
      <c r="H37" s="392"/>
      <c r="I37" s="391" t="s">
        <v>116</v>
      </c>
      <c r="J37" s="391"/>
      <c r="K37" s="391"/>
      <c r="L37" s="395" t="s">
        <v>117</v>
      </c>
      <c r="M37" s="395"/>
      <c r="N37" s="396"/>
    </row>
    <row r="38" spans="1:15" s="101" customFormat="1" ht="66.75" customHeight="1">
      <c r="A38" s="390"/>
      <c r="B38" s="397" t="s">
        <v>118</v>
      </c>
      <c r="C38" s="397"/>
      <c r="D38" s="397"/>
      <c r="E38" s="397"/>
      <c r="F38" s="397"/>
      <c r="G38" s="397"/>
      <c r="H38" s="397"/>
      <c r="I38" s="97" t="s">
        <v>24</v>
      </c>
      <c r="J38" s="97" t="s">
        <v>25</v>
      </c>
      <c r="K38" s="97" t="s">
        <v>119</v>
      </c>
      <c r="L38" s="98" t="s">
        <v>24</v>
      </c>
      <c r="M38" s="98" t="s">
        <v>25</v>
      </c>
      <c r="N38" s="99" t="s">
        <v>119</v>
      </c>
      <c r="O38" s="100"/>
    </row>
    <row r="39" spans="1:15" ht="99.95" customHeight="1">
      <c r="A39" s="102">
        <v>1</v>
      </c>
      <c r="B39" s="183" t="s">
        <v>29</v>
      </c>
      <c r="C39" s="393" t="s">
        <v>151</v>
      </c>
      <c r="D39" s="393"/>
      <c r="E39" s="393"/>
      <c r="F39" s="393"/>
      <c r="G39" s="393"/>
      <c r="H39" s="393"/>
      <c r="I39" s="103"/>
      <c r="J39" s="103"/>
      <c r="K39" s="104"/>
      <c r="L39" s="105"/>
      <c r="M39" s="105"/>
      <c r="N39" s="106"/>
    </row>
    <row r="40" spans="1:15" ht="180" customHeight="1">
      <c r="A40" s="384">
        <v>2</v>
      </c>
      <c r="B40" s="398" t="s">
        <v>30</v>
      </c>
      <c r="C40" s="393" t="s">
        <v>215</v>
      </c>
      <c r="D40" s="393"/>
      <c r="E40" s="393"/>
      <c r="F40" s="393"/>
      <c r="G40" s="393"/>
      <c r="H40" s="393"/>
      <c r="I40" s="385"/>
      <c r="J40" s="385"/>
      <c r="K40" s="386"/>
      <c r="L40" s="373"/>
      <c r="M40" s="373"/>
      <c r="N40" s="374"/>
    </row>
    <row r="41" spans="1:15" ht="180" customHeight="1">
      <c r="A41" s="384"/>
      <c r="B41" s="398"/>
      <c r="C41" s="393"/>
      <c r="D41" s="393"/>
      <c r="E41" s="393"/>
      <c r="F41" s="393"/>
      <c r="G41" s="393"/>
      <c r="H41" s="393"/>
      <c r="I41" s="385"/>
      <c r="J41" s="385"/>
      <c r="K41" s="386"/>
      <c r="L41" s="373"/>
      <c r="M41" s="373"/>
      <c r="N41" s="374"/>
    </row>
    <row r="42" spans="1:15" ht="99.95" customHeight="1">
      <c r="A42" s="102">
        <v>3</v>
      </c>
      <c r="B42" s="183" t="s">
        <v>31</v>
      </c>
      <c r="C42" s="393" t="s">
        <v>216</v>
      </c>
      <c r="D42" s="393"/>
      <c r="E42" s="393"/>
      <c r="F42" s="393"/>
      <c r="G42" s="393"/>
      <c r="H42" s="393"/>
      <c r="I42" s="103"/>
      <c r="J42" s="103"/>
      <c r="K42" s="104"/>
      <c r="L42" s="105"/>
      <c r="M42" s="105"/>
      <c r="N42" s="106"/>
    </row>
    <row r="43" spans="1:15" ht="279.95" customHeight="1">
      <c r="A43" s="102">
        <v>4</v>
      </c>
      <c r="B43" s="183" t="s">
        <v>33</v>
      </c>
      <c r="C43" s="393" t="s">
        <v>217</v>
      </c>
      <c r="D43" s="393"/>
      <c r="E43" s="393"/>
      <c r="F43" s="393"/>
      <c r="G43" s="393"/>
      <c r="H43" s="393"/>
      <c r="I43" s="103"/>
      <c r="J43" s="103"/>
      <c r="K43" s="104"/>
      <c r="L43" s="105"/>
      <c r="M43" s="105"/>
      <c r="N43" s="106"/>
    </row>
    <row r="44" spans="1:15" ht="360" customHeight="1">
      <c r="A44" s="102">
        <v>5</v>
      </c>
      <c r="B44" s="183" t="s">
        <v>34</v>
      </c>
      <c r="C44" s="393" t="s">
        <v>35</v>
      </c>
      <c r="D44" s="393"/>
      <c r="E44" s="393"/>
      <c r="F44" s="393"/>
      <c r="G44" s="393"/>
      <c r="H44" s="393"/>
      <c r="I44" s="103"/>
      <c r="J44" s="103"/>
      <c r="K44" s="104"/>
      <c r="L44" s="105"/>
      <c r="M44" s="105"/>
      <c r="N44" s="106"/>
    </row>
    <row r="45" spans="1:15" ht="159.94999999999999" customHeight="1">
      <c r="A45" s="102">
        <v>6</v>
      </c>
      <c r="B45" s="183" t="s">
        <v>36</v>
      </c>
      <c r="C45" s="393" t="s">
        <v>59</v>
      </c>
      <c r="D45" s="393"/>
      <c r="E45" s="393"/>
      <c r="F45" s="393"/>
      <c r="G45" s="393"/>
      <c r="H45" s="393"/>
      <c r="I45" s="103"/>
      <c r="J45" s="103"/>
      <c r="K45" s="104"/>
      <c r="L45" s="105"/>
      <c r="M45" s="105"/>
      <c r="N45" s="106"/>
    </row>
    <row r="46" spans="1:15" ht="120" customHeight="1">
      <c r="A46" s="102">
        <v>7</v>
      </c>
      <c r="B46" s="183" t="s">
        <v>37</v>
      </c>
      <c r="C46" s="393" t="s">
        <v>153</v>
      </c>
      <c r="D46" s="393"/>
      <c r="E46" s="393"/>
      <c r="F46" s="393"/>
      <c r="G46" s="393"/>
      <c r="H46" s="393"/>
      <c r="I46" s="103"/>
      <c r="J46" s="103"/>
      <c r="K46" s="104"/>
      <c r="L46" s="105"/>
      <c r="M46" s="105"/>
      <c r="N46" s="106"/>
    </row>
    <row r="47" spans="1:15" ht="120" customHeight="1">
      <c r="A47" s="102">
        <v>8</v>
      </c>
      <c r="B47" s="183" t="s">
        <v>120</v>
      </c>
      <c r="C47" s="393" t="s">
        <v>39</v>
      </c>
      <c r="D47" s="393"/>
      <c r="E47" s="393"/>
      <c r="F47" s="393"/>
      <c r="G47" s="393"/>
      <c r="H47" s="393"/>
      <c r="I47" s="103"/>
      <c r="J47" s="103"/>
      <c r="K47" s="104"/>
      <c r="L47" s="105"/>
      <c r="M47" s="105"/>
      <c r="N47" s="106"/>
    </row>
    <row r="48" spans="1:15" ht="99.95" customHeight="1" thickBot="1">
      <c r="A48" s="117">
        <v>9</v>
      </c>
      <c r="B48" s="184" t="s">
        <v>40</v>
      </c>
      <c r="C48" s="422" t="s">
        <v>152</v>
      </c>
      <c r="D48" s="422"/>
      <c r="E48" s="422"/>
      <c r="F48" s="422"/>
      <c r="G48" s="422"/>
      <c r="H48" s="422"/>
      <c r="I48" s="179"/>
      <c r="J48" s="179"/>
      <c r="K48" s="198"/>
      <c r="L48" s="180"/>
      <c r="M48" s="180"/>
      <c r="N48" s="199"/>
    </row>
    <row r="49" spans="1:15" ht="75" customHeight="1" thickTop="1">
      <c r="A49" s="378" t="s">
        <v>43</v>
      </c>
      <c r="B49" s="378"/>
      <c r="C49" s="378"/>
      <c r="D49" s="378"/>
      <c r="E49" s="378"/>
      <c r="F49" s="378"/>
      <c r="G49" s="378"/>
      <c r="H49" s="378"/>
      <c r="I49" s="378"/>
      <c r="J49" s="378"/>
      <c r="K49" s="378"/>
      <c r="L49" s="378"/>
      <c r="M49" s="378"/>
      <c r="N49" s="378"/>
    </row>
    <row r="50" spans="1:15" ht="36.75" customHeight="1" thickBot="1">
      <c r="A50" s="379" t="s">
        <v>20</v>
      </c>
      <c r="B50" s="379"/>
      <c r="C50" s="379"/>
      <c r="D50" s="379"/>
      <c r="E50" s="379"/>
      <c r="F50" s="379"/>
      <c r="G50" s="379"/>
      <c r="H50" s="379"/>
      <c r="I50" s="379"/>
      <c r="J50" s="379"/>
      <c r="K50" s="379"/>
      <c r="L50" s="379"/>
      <c r="M50" s="379"/>
      <c r="N50" s="379"/>
    </row>
    <row r="51" spans="1:15" ht="74.25" customHeight="1" thickTop="1">
      <c r="A51" s="380" t="s">
        <v>21</v>
      </c>
      <c r="B51" s="177" t="s">
        <v>22</v>
      </c>
      <c r="C51" s="423" t="s">
        <v>23</v>
      </c>
      <c r="D51" s="423"/>
      <c r="E51" s="423"/>
      <c r="F51" s="423"/>
      <c r="G51" s="423"/>
      <c r="H51" s="423"/>
      <c r="I51" s="391" t="s">
        <v>116</v>
      </c>
      <c r="J51" s="391"/>
      <c r="K51" s="391"/>
      <c r="L51" s="395" t="s">
        <v>117</v>
      </c>
      <c r="M51" s="395"/>
      <c r="N51" s="396"/>
    </row>
    <row r="52" spans="1:15" s="108" customFormat="1" ht="79.5" customHeight="1">
      <c r="A52" s="381"/>
      <c r="B52" s="424" t="s">
        <v>118</v>
      </c>
      <c r="C52" s="424"/>
      <c r="D52" s="424"/>
      <c r="E52" s="424"/>
      <c r="F52" s="424"/>
      <c r="G52" s="424"/>
      <c r="H52" s="424"/>
      <c r="I52" s="97" t="s">
        <v>24</v>
      </c>
      <c r="J52" s="97" t="s">
        <v>25</v>
      </c>
      <c r="K52" s="97" t="s">
        <v>119</v>
      </c>
      <c r="L52" s="98" t="s">
        <v>24</v>
      </c>
      <c r="M52" s="98" t="s">
        <v>25</v>
      </c>
      <c r="N52" s="99" t="s">
        <v>119</v>
      </c>
      <c r="O52" s="107"/>
    </row>
    <row r="53" spans="1:15" ht="275.10000000000002" customHeight="1">
      <c r="A53" s="153">
        <v>1</v>
      </c>
      <c r="B53" s="183" t="str">
        <f>'Oceniający 2'!B34:C34</f>
        <v>Czy projekt jest wykonalny z prawnego punktu widzenia?</v>
      </c>
      <c r="C53" s="425" t="str">
        <f>'Oceniający 2'!D34</f>
        <v>Czy projekt jest zgodny ze standardami wymaganymi przez  prawo (np. Ustawa o pomocy społecznej 
z dn. 12.03.2004 Dz.U. 2004 nr 64 poz. 593 z późn. zmianami, Ust. o opiece nad dziećmi w wieku do lat trzech z 4.02.2011, Dz.U. 2011 nr 45 poz. 235 z późn. zmianami, Rozp. MPPiS z dn.17.03.2012 ws. mieszkań chronionych, Dz. U. poz.305) itd.) Zgodność prawna przedsięwzięcia winna być potwierdzona stosownymi dokumentami.</v>
      </c>
      <c r="D53" s="426"/>
      <c r="E53" s="426"/>
      <c r="F53" s="426"/>
      <c r="G53" s="426"/>
      <c r="H53" s="427"/>
      <c r="I53" s="103"/>
      <c r="J53" s="103"/>
      <c r="K53" s="105"/>
      <c r="L53" s="105"/>
      <c r="M53" s="175"/>
      <c r="N53" s="176"/>
    </row>
    <row r="54" spans="1:15" ht="99.95" customHeight="1">
      <c r="A54" s="153">
        <f>A53+1</f>
        <v>2</v>
      </c>
      <c r="B54" s="183" t="str">
        <f>'Oceniający 2'!B35:C35</f>
        <v>Czy projekt  wyklucza budowę nowych obiektów o charakterze wyłącznie mieszkalnym?</v>
      </c>
      <c r="C54" s="425" t="str">
        <f>'Oceniający 2'!D35</f>
        <v xml:space="preserve">W zakresie mieszkalnictwa wsparcie uzyskają jedynie inwestycje polegające na przebudowie lub remoncie zdegradowanych budynków w celu ich adaptacji na mieszkania socjalne, wspomagane i chronione. </v>
      </c>
      <c r="D54" s="426"/>
      <c r="E54" s="426"/>
      <c r="F54" s="426"/>
      <c r="G54" s="426"/>
      <c r="H54" s="427"/>
      <c r="I54" s="103"/>
      <c r="J54" s="103"/>
      <c r="K54" s="105"/>
      <c r="L54" s="105"/>
      <c r="M54" s="175"/>
      <c r="N54" s="176"/>
    </row>
    <row r="55" spans="1:15" ht="275.10000000000002" customHeight="1">
      <c r="A55" s="153">
        <f t="shared" ref="A55:A59" si="0">A54+1</f>
        <v>3</v>
      </c>
      <c r="B55" s="183" t="str">
        <f>'Oceniający 2'!B36:C36</f>
        <v>Czy projekt wykazuje zdolność do adaptacji do zmian klimatu i reagowania na ryzyko powodziowe? 
(jeśli dotyczy)</v>
      </c>
      <c r="C55" s="425" t="str">
        <f>'Oceniający 2'!D36</f>
        <v xml:space="preserve">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uzasadniono, że projekt nie dotyczy powyższych kwestii, wówczas uznaje się kryterium za spełnione. Kryterium to nie dotyczy projektu o charakterze nieinfrastrukturalnym[1] </v>
      </c>
      <c r="D55" s="426"/>
      <c r="E55" s="426"/>
      <c r="F55" s="426"/>
      <c r="G55" s="426"/>
      <c r="H55" s="427"/>
      <c r="I55" s="103"/>
      <c r="J55" s="103"/>
      <c r="K55" s="105"/>
      <c r="L55" s="105"/>
      <c r="M55" s="175"/>
      <c r="N55" s="176"/>
    </row>
    <row r="56" spans="1:15" ht="200.1" customHeight="1">
      <c r="A56" s="153">
        <f t="shared" si="0"/>
        <v>4</v>
      </c>
      <c r="B56" s="183" t="str">
        <f>'Oceniający 2'!B37:C37</f>
        <v>Czy przedsięwzięcie będzie miało istotny wpływ na realizację celów strategii na rzecz inteligentnego i zrównoważonego rozwoju sprzyjającego włączeniu społecznemu EUROPA 2020?</v>
      </c>
      <c r="C56" s="425" t="str">
        <f>'Oceniający 2'!D37</f>
        <v>Wg zapisów RPOWŚ na lata 2014-2020 rozwój usług społecznych i zdrowotnych na rzecz osób zagrożonych ubóstwem i  wykluczeniem społecznym, wspierany ze środków EFRR, powinien być zgodny z za¬łożeniami europejskich zasad przejścia z opieki instytucjonalnej do opieki środowiskowej oraz z kierunkami wskazanymi w Programie Przeciwdziałania Ubóstwu i Wykluczeniu Społecznemu 2020 (KOMISJA EUROPEJSKA, Bruksela, 3.3.2010 KOM(2010) 2020 wersja ostateczna KOMUNIKAT KOMISJI:  „EUROPA 2020. Strategia na rzecz inteligentnego i zrównoważonego rozwoju sprzyjającego włączeniu społecznemu”).</v>
      </c>
      <c r="D56" s="426"/>
      <c r="E56" s="426"/>
      <c r="F56" s="426"/>
      <c r="G56" s="426"/>
      <c r="H56" s="427"/>
      <c r="I56" s="103"/>
      <c r="J56" s="103"/>
      <c r="K56" s="105"/>
      <c r="L56" s="105"/>
      <c r="M56" s="175"/>
      <c r="N56" s="176"/>
    </row>
    <row r="57" spans="1:15" ht="279.95" customHeight="1">
      <c r="A57" s="153">
        <f t="shared" si="0"/>
        <v>5</v>
      </c>
      <c r="B57" s="183" t="str">
        <f>'Oceniający 2'!B38:C38</f>
        <v>Czy przedsięwzięcie opiera się na analizie potrzeb oraz trendów demograficznych w ujęciu terytorialnym?</v>
      </c>
      <c r="C57" s="425" t="str">
        <f>'Oceniający 2'!D38</f>
        <v xml:space="preserve">Kryterium to wymaga, by Interwencje podejmowane w ramach RPOWŚ miały charakter 
a) specyficzny (czyli zindywidualizowany w odniesieniu do regionu oraz potrzeb grup docelowych) 
b) kompleksowy 
c) długofalowy. 
Wykazanie spełnienia powyższych wymogów stanowi kluczowy element analizy, jaką wnioskodawca powinien zamieścić w dokumentacji aplikacyjnej (studium wykonalności – pożądane jest przywołanie stosownych opracowań na szczeblu regionalnym), w celu wykazania że interwencja będzie dostosowana do specyficznych potrzeb grup docelowych regionu. Należy również wykazać kompleksowy i długofalowy charakter interwencji. Wykazanie ww. walorów w studium wykonalności stanowi próg dopuszczalności wsparcia projektu. </v>
      </c>
      <c r="D57" s="426"/>
      <c r="E57" s="426"/>
      <c r="F57" s="426"/>
      <c r="G57" s="426"/>
      <c r="H57" s="427"/>
      <c r="I57" s="103"/>
      <c r="J57" s="103"/>
      <c r="K57" s="105"/>
      <c r="L57" s="105"/>
      <c r="M57" s="175"/>
      <c r="N57" s="176"/>
    </row>
    <row r="58" spans="1:15" ht="200.1" customHeight="1">
      <c r="A58" s="153">
        <f t="shared" si="0"/>
        <v>6</v>
      </c>
      <c r="B58" s="183" t="str">
        <f>'Oceniający 2'!B39:C39</f>
        <v>Czy przedsięwzięcie jest zgodne Ogólnoeuropejskimi wytycznymi dotyczącymi przejścia od opieki instytucjonalnej do opieki świadczonej na poziomie lokalnych społeczności w zakresie wykluczenia wsparcia infrastruktury opieki instytucjonalnej?</v>
      </c>
      <c r="C58" s="425" t="str">
        <f>'Oceniający 2'!D39</f>
        <v>Kryterium wymaga, by interwencje podejmowane w ramach RPOWŚ były zgodne z Ogólnoeuropejskimi wytycznymi dotyczącymi przejścia od opieki instytucjonalnej do opieki świadczonej na poziomie lokalnych społeczności. Wynika stąd – między innymi – że nie można uzyskać wsparcia na tworzenie nowych miejsc świadczenia usług opiekuńczych w ramach infrastruktury opieki instytucjonalnej (rozumianej zgodnie z Wytycznymi Ministra Rozwoju w zakresie realizacji przedsięwzięć w obszarze włączenia społecznego i zwalczania ubóstwa z wykorzystaniem środków Europejskiego Funduszu Społecznego i Europejskiego Funduszu Rozwoju Regionalnego na lata 2014-2020, znak: MR/H 2014-2020/1(2)/03/2016).</v>
      </c>
      <c r="D58" s="426"/>
      <c r="E58" s="426"/>
      <c r="F58" s="426"/>
      <c r="G58" s="426"/>
      <c r="H58" s="427"/>
      <c r="I58" s="103"/>
      <c r="J58" s="103"/>
      <c r="K58" s="105"/>
      <c r="L58" s="105"/>
      <c r="M58" s="175"/>
      <c r="N58" s="176"/>
    </row>
    <row r="59" spans="1:15" ht="159.94999999999999" customHeight="1" thickBot="1">
      <c r="A59" s="153">
        <f t="shared" si="0"/>
        <v>7</v>
      </c>
      <c r="B59" s="183" t="str">
        <f>'Oceniający 2'!B40:C40</f>
        <v>Czy przedsięwzięcie jest komplementarne z EFS?</v>
      </c>
      <c r="C59" s="425" t="str">
        <f>'Oceniający 2'!D40</f>
        <v xml:space="preserve">Kryterium wymaga, by interwencje podejmowane w ramach RPOWŚ były komplementarne z EFS
(projekty finansowane z Europejskiego Funduszu Rozwoju Regionalnego będą realizowane w ścisłym połączeniu z działaniami podejmowanymi w ramach wsparcia Europejskiego Funduszu Społecznego, który pełni funkcję wiodącą w tym obszarze). </v>
      </c>
      <c r="D59" s="426"/>
      <c r="E59" s="426"/>
      <c r="F59" s="426"/>
      <c r="G59" s="426"/>
      <c r="H59" s="427"/>
      <c r="I59" s="103"/>
      <c r="J59" s="103"/>
      <c r="K59" s="105"/>
      <c r="L59" s="105"/>
      <c r="M59" s="175"/>
      <c r="N59" s="176"/>
    </row>
    <row r="60" spans="1:15" ht="57.75" hidden="1" customHeight="1" thickBot="1">
      <c r="A60" s="203" t="e">
        <f>#REF!+1</f>
        <v>#REF!</v>
      </c>
      <c r="B60" s="109"/>
      <c r="C60" s="109"/>
      <c r="D60" s="109"/>
      <c r="E60" s="109"/>
      <c r="F60" s="109"/>
      <c r="G60" s="109"/>
      <c r="H60" s="110"/>
      <c r="I60" s="110"/>
      <c r="J60" s="111"/>
      <c r="K60" s="112"/>
      <c r="L60" s="113"/>
      <c r="M60" s="113"/>
      <c r="N60" s="114"/>
    </row>
    <row r="61" spans="1:15" s="116" customFormat="1" ht="74.25" customHeight="1" thickTop="1">
      <c r="A61" s="115" t="s">
        <v>21</v>
      </c>
      <c r="B61" s="434" t="s">
        <v>44</v>
      </c>
      <c r="C61" s="434"/>
      <c r="D61" s="434"/>
      <c r="E61" s="434"/>
      <c r="F61" s="434"/>
      <c r="G61" s="434"/>
      <c r="H61" s="434"/>
      <c r="I61" s="200" t="s">
        <v>45</v>
      </c>
      <c r="J61" s="200" t="s">
        <v>46</v>
      </c>
      <c r="K61" s="382" t="s">
        <v>45</v>
      </c>
      <c r="L61" s="382"/>
      <c r="M61" s="382" t="s">
        <v>46</v>
      </c>
      <c r="N61" s="383"/>
    </row>
    <row r="62" spans="1:15" ht="48" customHeight="1">
      <c r="A62" s="102" t="s">
        <v>47</v>
      </c>
      <c r="B62" s="375" t="s">
        <v>48</v>
      </c>
      <c r="C62" s="375"/>
      <c r="D62" s="375"/>
      <c r="E62" s="375"/>
      <c r="F62" s="375"/>
      <c r="G62" s="375"/>
      <c r="H62" s="375"/>
      <c r="I62" s="201"/>
      <c r="J62" s="201"/>
      <c r="K62" s="373"/>
      <c r="L62" s="373"/>
      <c r="M62" s="373"/>
      <c r="N62" s="374"/>
    </row>
    <row r="63" spans="1:15" ht="48" customHeight="1">
      <c r="A63" s="102" t="s">
        <v>49</v>
      </c>
      <c r="B63" s="375" t="s">
        <v>50</v>
      </c>
      <c r="C63" s="375"/>
      <c r="D63" s="375"/>
      <c r="E63" s="375"/>
      <c r="F63" s="375"/>
      <c r="G63" s="375"/>
      <c r="H63" s="375"/>
      <c r="I63" s="201"/>
      <c r="J63" s="201"/>
      <c r="K63" s="373"/>
      <c r="L63" s="373"/>
      <c r="M63" s="373"/>
      <c r="N63" s="374"/>
    </row>
    <row r="64" spans="1:15" ht="48" customHeight="1">
      <c r="A64" s="102" t="s">
        <v>51</v>
      </c>
      <c r="B64" s="375" t="s">
        <v>52</v>
      </c>
      <c r="C64" s="375"/>
      <c r="D64" s="375"/>
      <c r="E64" s="375"/>
      <c r="F64" s="375"/>
      <c r="G64" s="375"/>
      <c r="H64" s="375"/>
      <c r="I64" s="201"/>
      <c r="J64" s="201"/>
      <c r="K64" s="373"/>
      <c r="L64" s="373"/>
      <c r="M64" s="373"/>
      <c r="N64" s="374"/>
    </row>
    <row r="65" spans="1:15" ht="48" customHeight="1" thickBot="1">
      <c r="A65" s="117" t="s">
        <v>53</v>
      </c>
      <c r="B65" s="376" t="s">
        <v>54</v>
      </c>
      <c r="C65" s="376"/>
      <c r="D65" s="376"/>
      <c r="E65" s="376"/>
      <c r="F65" s="376"/>
      <c r="G65" s="376"/>
      <c r="H65" s="376"/>
      <c r="I65" s="202"/>
      <c r="J65" s="202"/>
      <c r="K65" s="435"/>
      <c r="L65" s="435"/>
      <c r="M65" s="435"/>
      <c r="N65" s="436"/>
    </row>
    <row r="66" spans="1:15" ht="3.75" customHeight="1" thickTop="1">
      <c r="A66" s="64"/>
      <c r="B66" s="118"/>
      <c r="C66" s="119"/>
      <c r="D66" s="65"/>
      <c r="E66" s="65"/>
      <c r="F66" s="428"/>
      <c r="G66" s="429"/>
      <c r="H66" s="430"/>
      <c r="I66" s="430"/>
      <c r="J66" s="430"/>
    </row>
    <row r="67" spans="1:15" s="59" customFormat="1" ht="60" customHeight="1">
      <c r="A67" s="63"/>
      <c r="B67" s="93" t="str">
        <f>B14</f>
        <v>Numer ewidencyjny wniosku:</v>
      </c>
      <c r="C67" s="120">
        <f>D14</f>
        <v>0</v>
      </c>
      <c r="D67" s="360"/>
      <c r="E67" s="360"/>
      <c r="F67" s="95"/>
    </row>
    <row r="68" spans="1:15" ht="104.25" customHeight="1">
      <c r="A68" s="356" t="s">
        <v>121</v>
      </c>
      <c r="B68" s="356"/>
      <c r="C68" s="356"/>
      <c r="D68" s="356"/>
      <c r="E68" s="356"/>
      <c r="F68" s="356"/>
      <c r="G68" s="356"/>
      <c r="H68" s="356"/>
      <c r="I68" s="356"/>
      <c r="J68" s="356"/>
      <c r="K68" s="356"/>
      <c r="L68" s="356"/>
      <c r="M68" s="356"/>
      <c r="N68" s="356"/>
    </row>
    <row r="69" spans="1:15" ht="408.95" customHeight="1">
      <c r="D69" s="121"/>
    </row>
    <row r="70" spans="1:15" ht="409.5" customHeight="1">
      <c r="D70" s="121"/>
      <c r="F70" s="364"/>
      <c r="G70" s="365"/>
      <c r="H70" s="122"/>
      <c r="I70" s="122"/>
    </row>
    <row r="71" spans="1:15" ht="325.5" customHeight="1">
      <c r="D71" s="121"/>
      <c r="F71" s="123"/>
      <c r="G71" s="122"/>
      <c r="H71" s="122"/>
      <c r="I71" s="122"/>
    </row>
    <row r="72" spans="1:15" s="125" customFormat="1" ht="69" customHeight="1">
      <c r="A72" s="66"/>
      <c r="B72" s="72"/>
      <c r="C72" s="366" t="s">
        <v>63</v>
      </c>
      <c r="D72" s="366"/>
      <c r="E72" s="366"/>
      <c r="F72" s="366"/>
      <c r="G72" s="366"/>
      <c r="H72" s="124"/>
      <c r="I72" s="124"/>
    </row>
    <row r="73" spans="1:15" s="59" customFormat="1" ht="63" customHeight="1">
      <c r="A73" s="63"/>
      <c r="B73" s="93" t="str">
        <f>B14</f>
        <v>Numer ewidencyjny wniosku:</v>
      </c>
      <c r="C73" s="120">
        <f>D14</f>
        <v>0</v>
      </c>
      <c r="D73" s="360"/>
      <c r="E73" s="360"/>
      <c r="F73" s="95"/>
    </row>
    <row r="74" spans="1:15" ht="55.5" customHeight="1">
      <c r="B74" s="361" t="s">
        <v>136</v>
      </c>
      <c r="C74" s="361"/>
      <c r="D74" s="361"/>
      <c r="E74" s="361"/>
      <c r="F74" s="361"/>
      <c r="G74" s="361"/>
      <c r="H74" s="361"/>
      <c r="I74" s="361"/>
      <c r="J74" s="361"/>
    </row>
    <row r="75" spans="1:15" ht="90" customHeight="1" thickBot="1">
      <c r="A75" s="367" t="s">
        <v>75</v>
      </c>
      <c r="B75" s="367"/>
      <c r="C75" s="367"/>
      <c r="D75" s="367"/>
      <c r="E75" s="367"/>
      <c r="F75" s="367"/>
      <c r="G75" s="367"/>
      <c r="H75" s="367"/>
      <c r="I75" s="367"/>
      <c r="J75" s="367"/>
      <c r="K75" s="367"/>
      <c r="L75" s="367"/>
    </row>
    <row r="76" spans="1:15" ht="118.5" customHeight="1" thickTop="1">
      <c r="A76" s="358" t="s">
        <v>21</v>
      </c>
      <c r="B76" s="371" t="s">
        <v>67</v>
      </c>
      <c r="C76" s="371" t="s">
        <v>133</v>
      </c>
      <c r="D76" s="371"/>
      <c r="E76" s="362" t="s">
        <v>134</v>
      </c>
      <c r="F76" s="363"/>
      <c r="G76" s="363" t="s">
        <v>66</v>
      </c>
      <c r="H76" s="363"/>
      <c r="I76" s="363"/>
      <c r="J76" s="363"/>
      <c r="K76" s="363"/>
      <c r="L76" s="363"/>
      <c r="M76" s="363"/>
      <c r="N76" s="368"/>
      <c r="O76" s="357"/>
    </row>
    <row r="77" spans="1:15" s="126" customFormat="1" ht="115.5" customHeight="1">
      <c r="A77" s="359"/>
      <c r="B77" s="372"/>
      <c r="C77" s="185" t="s">
        <v>129</v>
      </c>
      <c r="D77" s="185" t="s">
        <v>130</v>
      </c>
      <c r="E77" s="97" t="s">
        <v>137</v>
      </c>
      <c r="F77" s="97" t="s">
        <v>135</v>
      </c>
      <c r="G77" s="98" t="s">
        <v>69</v>
      </c>
      <c r="H77" s="98" t="s">
        <v>70</v>
      </c>
      <c r="I77" s="98" t="s">
        <v>131</v>
      </c>
      <c r="J77" s="186" t="s">
        <v>132</v>
      </c>
      <c r="K77" s="369" t="s">
        <v>122</v>
      </c>
      <c r="L77" s="369"/>
      <c r="M77" s="369"/>
      <c r="N77" s="370"/>
      <c r="O77" s="357"/>
    </row>
    <row r="78" spans="1:15" s="128" customFormat="1" ht="57" customHeight="1">
      <c r="A78" s="431" t="s">
        <v>74</v>
      </c>
      <c r="B78" s="432"/>
      <c r="C78" s="432"/>
      <c r="D78" s="432"/>
      <c r="E78" s="432"/>
      <c r="F78" s="432"/>
      <c r="G78" s="432"/>
      <c r="H78" s="432"/>
      <c r="I78" s="432"/>
      <c r="J78" s="432"/>
      <c r="K78" s="432"/>
      <c r="L78" s="432"/>
      <c r="M78" s="432"/>
      <c r="N78" s="433"/>
      <c r="O78" s="127"/>
    </row>
    <row r="79" spans="1:15" ht="116.25" customHeight="1">
      <c r="A79" s="153">
        <v>1</v>
      </c>
      <c r="B79" s="154" t="str">
        <f>'Oceniający 2'!B58</f>
        <v>Jakość i kompleksowość 
wsparcia grup docelowych</v>
      </c>
      <c r="C79" s="247">
        <v>0</v>
      </c>
      <c r="D79" s="40">
        <v>9</v>
      </c>
      <c r="E79" s="129">
        <f>'Oceniający 2'!E58</f>
        <v>0</v>
      </c>
      <c r="F79" s="129">
        <f>'Oceniający 2'!F58</f>
        <v>0</v>
      </c>
      <c r="G79" s="40">
        <f>'Oceniający 2'!G58</f>
        <v>2</v>
      </c>
      <c r="H79" s="130">
        <f>G79*D79</f>
        <v>18</v>
      </c>
      <c r="I79" s="130">
        <f>('Oceniający 1'!I57+'Oceniający 2'!I58)/2</f>
        <v>3</v>
      </c>
      <c r="J79" s="155">
        <f>I79*G79</f>
        <v>6</v>
      </c>
      <c r="K79" s="342"/>
      <c r="L79" s="342"/>
      <c r="M79" s="342"/>
      <c r="N79" s="343"/>
      <c r="O79" s="65"/>
    </row>
    <row r="80" spans="1:15" ht="159.94999999999999" customHeight="1">
      <c r="A80" s="153">
        <f>A79+1</f>
        <v>2</v>
      </c>
      <c r="B80" s="224" t="str">
        <f>'Oceniający 2'!B59</f>
        <v>Nasycenie obszarów (grup) docelowych populacjami defaworyzowanymi 
(efektywność  wsparcia)</v>
      </c>
      <c r="C80" s="247">
        <v>1</v>
      </c>
      <c r="D80" s="40">
        <v>4</v>
      </c>
      <c r="E80" s="129">
        <f>'Oceniający 2'!E59</f>
        <v>0</v>
      </c>
      <c r="F80" s="129">
        <f>'Oceniający 2'!F59</f>
        <v>0</v>
      </c>
      <c r="G80" s="40">
        <f>'Oceniający 2'!G59</f>
        <v>3</v>
      </c>
      <c r="H80" s="130">
        <f t="shared" ref="H80:H86" si="1">G80*D80</f>
        <v>12</v>
      </c>
      <c r="I80" s="130">
        <f>('Oceniający 1'!I58+'Oceniający 2'!I59)/2</f>
        <v>0</v>
      </c>
      <c r="J80" s="155">
        <f t="shared" ref="J80:J86" si="2">I80*G80</f>
        <v>0</v>
      </c>
      <c r="K80" s="342"/>
      <c r="L80" s="342"/>
      <c r="M80" s="342"/>
      <c r="N80" s="343"/>
      <c r="O80" s="65"/>
    </row>
    <row r="81" spans="1:15" ht="127.5" customHeight="1">
      <c r="A81" s="153">
        <f t="shared" ref="A81:A86" si="3">A80+1</f>
        <v>3</v>
      </c>
      <c r="B81" s="224" t="str">
        <f>'Oceniający 2'!B60</f>
        <v>Dostęp do infrastruktury pomocy społecznej dla grup najmocniej defaworyzowanych</v>
      </c>
      <c r="C81" s="247">
        <v>1</v>
      </c>
      <c r="D81" s="40">
        <v>4</v>
      </c>
      <c r="E81" s="129">
        <f>'Oceniający 2'!E60</f>
        <v>0</v>
      </c>
      <c r="F81" s="129">
        <f>'Oceniający 2'!F60</f>
        <v>0</v>
      </c>
      <c r="G81" s="40">
        <f>'Oceniający 2'!G60</f>
        <v>3</v>
      </c>
      <c r="H81" s="130">
        <f t="shared" si="1"/>
        <v>12</v>
      </c>
      <c r="I81" s="130">
        <f>('Oceniający 1'!I60+'Oceniający 2'!I60)/2</f>
        <v>0</v>
      </c>
      <c r="J81" s="155">
        <f t="shared" si="2"/>
        <v>0</v>
      </c>
      <c r="K81" s="342"/>
      <c r="L81" s="342"/>
      <c r="M81" s="342"/>
      <c r="N81" s="343"/>
      <c r="O81" s="65"/>
    </row>
    <row r="82" spans="1:15" ht="399.95" customHeight="1">
      <c r="A82" s="153">
        <f t="shared" si="3"/>
        <v>4</v>
      </c>
      <c r="B82" s="224" t="str">
        <f>'Oceniający 2'!B61</f>
        <v xml:space="preserve">Skala wsparcia grup docelowych w zakresie:
1) mieszkań socjalnych, wspomaganych, treningowych i chronionych
2) tworzenia miejsc w placówkach pomocy społecznej innych niż wymienione w punktach 1) i 3), w tym placówek opieki całodobowej
3) objęcia opieką w żłobkach lub klubach dziecięcych dzieci  do lat 3 </v>
      </c>
      <c r="C82" s="247">
        <v>1</v>
      </c>
      <c r="D82" s="40">
        <v>4</v>
      </c>
      <c r="E82" s="129">
        <f>'Oceniający 2'!E61</f>
        <v>0</v>
      </c>
      <c r="F82" s="129">
        <f>'Oceniający 2'!F61</f>
        <v>0</v>
      </c>
      <c r="G82" s="40">
        <f>'Oceniający 2'!G61</f>
        <v>2</v>
      </c>
      <c r="H82" s="130">
        <f t="shared" si="1"/>
        <v>8</v>
      </c>
      <c r="I82" s="130">
        <f>('Oceniający 1'!I59+'Oceniający 2'!I61)/2</f>
        <v>0</v>
      </c>
      <c r="J82" s="155">
        <f t="shared" si="2"/>
        <v>0</v>
      </c>
      <c r="K82" s="342"/>
      <c r="L82" s="342"/>
      <c r="M82" s="342"/>
      <c r="N82" s="343"/>
      <c r="O82" s="65"/>
    </row>
    <row r="83" spans="1:15" ht="127.5" customHeight="1">
      <c r="A83" s="153">
        <f t="shared" si="3"/>
        <v>5</v>
      </c>
      <c r="B83" s="224" t="str">
        <f>'Oceniający 2'!B62</f>
        <v>Rewitalizacyjny charakter 
projektu</v>
      </c>
      <c r="C83" s="247">
        <v>0</v>
      </c>
      <c r="D83" s="40">
        <v>2</v>
      </c>
      <c r="E83" s="129">
        <f>'Oceniający 2'!E62</f>
        <v>0</v>
      </c>
      <c r="F83" s="129">
        <f>'Oceniający 2'!F62</f>
        <v>0</v>
      </c>
      <c r="G83" s="40">
        <f>'Oceniający 2'!G62</f>
        <v>1</v>
      </c>
      <c r="H83" s="130">
        <f t="shared" si="1"/>
        <v>2</v>
      </c>
      <c r="I83" s="130">
        <f>('Oceniający 1'!I61+'Oceniający 2'!I62)/2</f>
        <v>5</v>
      </c>
      <c r="J83" s="155">
        <f t="shared" si="2"/>
        <v>5</v>
      </c>
      <c r="K83" s="342"/>
      <c r="L83" s="342"/>
      <c r="M83" s="342"/>
      <c r="N83" s="343"/>
      <c r="O83" s="65"/>
    </row>
    <row r="84" spans="1:15" ht="127.5" customHeight="1">
      <c r="A84" s="153">
        <f t="shared" si="3"/>
        <v>6</v>
      </c>
      <c r="B84" s="224" t="str">
        <f>'Oceniający 2'!B63</f>
        <v>Strategiczne znaczenie projektu dla danego obszaru</v>
      </c>
      <c r="C84" s="247">
        <v>0</v>
      </c>
      <c r="D84" s="40">
        <v>4</v>
      </c>
      <c r="E84" s="129">
        <f>'Oceniający 2'!E63</f>
        <v>0</v>
      </c>
      <c r="F84" s="129">
        <f>'Oceniający 2'!F63</f>
        <v>0</v>
      </c>
      <c r="G84" s="40">
        <f>'Oceniający 2'!G63</f>
        <v>1</v>
      </c>
      <c r="H84" s="130">
        <f t="shared" si="1"/>
        <v>4</v>
      </c>
      <c r="I84" s="130">
        <f>('Oceniający 1'!I62+'Oceniający 2'!I63)/2</f>
        <v>0</v>
      </c>
      <c r="J84" s="155">
        <f t="shared" si="2"/>
        <v>0</v>
      </c>
      <c r="K84" s="342"/>
      <c r="L84" s="342"/>
      <c r="M84" s="342"/>
      <c r="N84" s="343"/>
      <c r="O84" s="65"/>
    </row>
    <row r="85" spans="1:15" ht="127.5" customHeight="1">
      <c r="A85" s="153">
        <f t="shared" si="3"/>
        <v>7</v>
      </c>
      <c r="B85" s="224" t="str">
        <f>'Oceniający 2'!B64</f>
        <v>Doświadczenie i dorobek (organizacyjny) Wnioskodawcy</v>
      </c>
      <c r="C85" s="247">
        <v>1</v>
      </c>
      <c r="D85" s="40">
        <v>3</v>
      </c>
      <c r="E85" s="129">
        <f>'Oceniający 2'!E64</f>
        <v>0</v>
      </c>
      <c r="F85" s="129">
        <f>'Oceniający 2'!F64</f>
        <v>0</v>
      </c>
      <c r="G85" s="40">
        <f>'Oceniający 2'!G64</f>
        <v>2</v>
      </c>
      <c r="H85" s="130">
        <f t="shared" si="1"/>
        <v>6</v>
      </c>
      <c r="I85" s="130">
        <f>('Oceniający 1'!I63+'Oceniający 2'!I64)/2</f>
        <v>0</v>
      </c>
      <c r="J85" s="155">
        <f t="shared" si="2"/>
        <v>0</v>
      </c>
      <c r="K85" s="342"/>
      <c r="L85" s="342"/>
      <c r="M85" s="342"/>
      <c r="N85" s="343"/>
      <c r="O85" s="65"/>
    </row>
    <row r="86" spans="1:15" ht="99.95" customHeight="1">
      <c r="A86" s="153">
        <f t="shared" si="3"/>
        <v>8</v>
      </c>
      <c r="B86" s="224" t="str">
        <f>'Oceniający 2'!B65</f>
        <v>Stopień przygotowania projektu do realizacji</v>
      </c>
      <c r="C86" s="247">
        <v>0</v>
      </c>
      <c r="D86" s="40">
        <v>3</v>
      </c>
      <c r="E86" s="129">
        <f>'Oceniający 2'!E65</f>
        <v>0</v>
      </c>
      <c r="F86" s="129">
        <f>'Oceniający 2'!F65</f>
        <v>0</v>
      </c>
      <c r="G86" s="40">
        <f>'Oceniający 2'!G65</f>
        <v>2</v>
      </c>
      <c r="H86" s="130">
        <f t="shared" si="1"/>
        <v>6</v>
      </c>
      <c r="I86" s="130">
        <f>('Oceniający 1'!I64+'Oceniający 2'!I65)/2</f>
        <v>0</v>
      </c>
      <c r="J86" s="155">
        <f t="shared" si="2"/>
        <v>0</v>
      </c>
      <c r="K86" s="342"/>
      <c r="L86" s="342"/>
      <c r="M86" s="342"/>
      <c r="N86" s="343"/>
      <c r="O86" s="65"/>
    </row>
    <row r="87" spans="1:15" ht="105" customHeight="1" thickBot="1">
      <c r="A87" s="117"/>
      <c r="B87" s="354" t="s">
        <v>82</v>
      </c>
      <c r="C87" s="354"/>
      <c r="D87" s="187"/>
      <c r="E87" s="188"/>
      <c r="F87" s="188"/>
      <c r="G87" s="178"/>
      <c r="H87" s="189">
        <f>SUM(H79:H86)</f>
        <v>68</v>
      </c>
      <c r="I87" s="190"/>
      <c r="J87" s="191">
        <f>SUM(J79:J86)</f>
        <v>11</v>
      </c>
      <c r="K87" s="344"/>
      <c r="L87" s="344"/>
      <c r="M87" s="344"/>
      <c r="N87" s="345"/>
      <c r="O87" s="65"/>
    </row>
    <row r="88" spans="1:15" s="59" customFormat="1" ht="79.5" customHeight="1" thickTop="1">
      <c r="A88" s="63"/>
      <c r="B88" s="93" t="str">
        <f>B14</f>
        <v>Numer ewidencyjny wniosku:</v>
      </c>
      <c r="C88" s="120">
        <f>D14</f>
        <v>0</v>
      </c>
      <c r="D88" s="355"/>
      <c r="E88" s="355"/>
      <c r="F88" s="131"/>
      <c r="G88" s="132"/>
      <c r="H88" s="132"/>
      <c r="I88" s="132"/>
      <c r="J88" s="132"/>
      <c r="K88" s="132"/>
    </row>
    <row r="89" spans="1:15" s="75" customFormat="1" ht="107.25" customHeight="1" thickBot="1">
      <c r="A89" s="349" t="s">
        <v>84</v>
      </c>
      <c r="B89" s="350"/>
      <c r="C89" s="350"/>
      <c r="D89" s="350"/>
      <c r="E89" s="350"/>
      <c r="F89" s="350"/>
      <c r="G89" s="350"/>
      <c r="H89" s="350"/>
      <c r="I89" s="350"/>
      <c r="J89" s="350"/>
      <c r="K89" s="350"/>
      <c r="L89" s="350"/>
      <c r="M89" s="350"/>
      <c r="N89" s="350"/>
    </row>
    <row r="90" spans="1:15" s="75" customFormat="1" ht="66" customHeight="1" thickTop="1">
      <c r="A90" s="115" t="s">
        <v>21</v>
      </c>
      <c r="B90" s="133" t="s">
        <v>67</v>
      </c>
      <c r="C90" s="351" t="s">
        <v>85</v>
      </c>
      <c r="D90" s="351"/>
      <c r="E90" s="351"/>
      <c r="F90" s="351"/>
      <c r="G90" s="351"/>
      <c r="H90" s="351"/>
      <c r="I90" s="351"/>
      <c r="J90" s="351"/>
      <c r="K90" s="351"/>
      <c r="L90" s="351"/>
      <c r="M90" s="351"/>
      <c r="N90" s="352"/>
    </row>
    <row r="91" spans="1:15" s="75" customFormat="1" ht="200.1" customHeight="1">
      <c r="A91" s="255">
        <v>1</v>
      </c>
      <c r="B91" s="257" t="s">
        <v>195</v>
      </c>
      <c r="C91" s="329" t="s">
        <v>214</v>
      </c>
      <c r="D91" s="330"/>
      <c r="E91" s="330"/>
      <c r="F91" s="330"/>
      <c r="G91" s="330"/>
      <c r="H91" s="330"/>
      <c r="I91" s="330"/>
      <c r="J91" s="330"/>
      <c r="K91" s="330"/>
      <c r="L91" s="330"/>
      <c r="M91" s="330"/>
      <c r="N91" s="331"/>
    </row>
    <row r="92" spans="1:15" s="174" customFormat="1" ht="200.1" customHeight="1">
      <c r="A92" s="256"/>
      <c r="B92" s="258"/>
      <c r="C92" s="346" t="s">
        <v>197</v>
      </c>
      <c r="D92" s="347"/>
      <c r="E92" s="347"/>
      <c r="F92" s="347"/>
      <c r="G92" s="347"/>
      <c r="H92" s="347"/>
      <c r="I92" s="347"/>
      <c r="J92" s="347"/>
      <c r="K92" s="347"/>
      <c r="L92" s="347"/>
      <c r="M92" s="347"/>
      <c r="N92" s="348"/>
    </row>
    <row r="93" spans="1:15" ht="279.95" customHeight="1">
      <c r="A93" s="255">
        <f>A91+1</f>
        <v>2</v>
      </c>
      <c r="B93" s="257" t="s">
        <v>186</v>
      </c>
      <c r="C93" s="308" t="s">
        <v>198</v>
      </c>
      <c r="D93" s="309"/>
      <c r="E93" s="309"/>
      <c r="F93" s="309"/>
      <c r="G93" s="309"/>
      <c r="H93" s="309"/>
      <c r="I93" s="309"/>
      <c r="J93" s="309"/>
      <c r="K93" s="309"/>
      <c r="L93" s="309"/>
      <c r="M93" s="309"/>
      <c r="N93" s="310"/>
    </row>
    <row r="94" spans="1:15" ht="260.10000000000002" customHeight="1">
      <c r="A94" s="256"/>
      <c r="B94" s="258"/>
      <c r="C94" s="317" t="s">
        <v>199</v>
      </c>
      <c r="D94" s="318"/>
      <c r="E94" s="318"/>
      <c r="F94" s="318"/>
      <c r="G94" s="318"/>
      <c r="H94" s="318"/>
      <c r="I94" s="318"/>
      <c r="J94" s="318"/>
      <c r="K94" s="318"/>
      <c r="L94" s="318"/>
      <c r="M94" s="318"/>
      <c r="N94" s="319"/>
    </row>
    <row r="95" spans="1:15" s="59" customFormat="1" ht="300" customHeight="1">
      <c r="A95" s="255">
        <f>A93+1</f>
        <v>3</v>
      </c>
      <c r="B95" s="257" t="s">
        <v>200</v>
      </c>
      <c r="C95" s="308" t="s">
        <v>201</v>
      </c>
      <c r="D95" s="309"/>
      <c r="E95" s="309"/>
      <c r="F95" s="309"/>
      <c r="G95" s="309"/>
      <c r="H95" s="309"/>
      <c r="I95" s="309"/>
      <c r="J95" s="309"/>
      <c r="K95" s="309"/>
      <c r="L95" s="309"/>
      <c r="M95" s="309"/>
      <c r="N95" s="310"/>
    </row>
    <row r="96" spans="1:15" s="59" customFormat="1" ht="260.10000000000002" customHeight="1">
      <c r="A96" s="256"/>
      <c r="B96" s="258"/>
      <c r="C96" s="308" t="s">
        <v>202</v>
      </c>
      <c r="D96" s="309"/>
      <c r="E96" s="309"/>
      <c r="F96" s="309"/>
      <c r="G96" s="309"/>
      <c r="H96" s="309"/>
      <c r="I96" s="309"/>
      <c r="J96" s="309"/>
      <c r="K96" s="309"/>
      <c r="L96" s="309"/>
      <c r="M96" s="309"/>
      <c r="N96" s="310"/>
    </row>
    <row r="97" spans="1:16" s="59" customFormat="1" ht="399.95" customHeight="1">
      <c r="A97" s="255">
        <f>A95+1</f>
        <v>4</v>
      </c>
      <c r="B97" s="257" t="s">
        <v>213</v>
      </c>
      <c r="C97" s="250" t="s">
        <v>203</v>
      </c>
      <c r="D97" s="251"/>
      <c r="E97" s="251"/>
      <c r="F97" s="251"/>
      <c r="G97" s="251"/>
      <c r="H97" s="251"/>
      <c r="I97" s="251"/>
      <c r="J97" s="251"/>
      <c r="K97" s="251"/>
      <c r="L97" s="251"/>
      <c r="M97" s="251"/>
      <c r="N97" s="252"/>
    </row>
    <row r="98" spans="1:16" s="59" customFormat="1" ht="320.10000000000002" customHeight="1">
      <c r="A98" s="256"/>
      <c r="B98" s="258"/>
      <c r="C98" s="250" t="s">
        <v>204</v>
      </c>
      <c r="D98" s="251"/>
      <c r="E98" s="251"/>
      <c r="F98" s="251"/>
      <c r="G98" s="251"/>
      <c r="H98" s="251"/>
      <c r="I98" s="251"/>
      <c r="J98" s="251"/>
      <c r="K98" s="251"/>
      <c r="L98" s="251"/>
      <c r="M98" s="251"/>
      <c r="N98" s="252"/>
    </row>
    <row r="99" spans="1:16" s="59" customFormat="1" ht="180" customHeight="1">
      <c r="A99" s="243">
        <f>A97+1</f>
        <v>5</v>
      </c>
      <c r="B99" s="244" t="s">
        <v>205</v>
      </c>
      <c r="C99" s="250" t="s">
        <v>206</v>
      </c>
      <c r="D99" s="251"/>
      <c r="E99" s="251"/>
      <c r="F99" s="251"/>
      <c r="G99" s="251"/>
      <c r="H99" s="251"/>
      <c r="I99" s="251"/>
      <c r="J99" s="251"/>
      <c r="K99" s="251"/>
      <c r="L99" s="251"/>
      <c r="M99" s="251"/>
      <c r="N99" s="252"/>
    </row>
    <row r="100" spans="1:16" s="59" customFormat="1" ht="159.94999999999999" customHeight="1">
      <c r="A100" s="245">
        <f>A99+1</f>
        <v>6</v>
      </c>
      <c r="B100" s="246" t="s">
        <v>81</v>
      </c>
      <c r="C100" s="250" t="s">
        <v>208</v>
      </c>
      <c r="D100" s="251"/>
      <c r="E100" s="251"/>
      <c r="F100" s="251"/>
      <c r="G100" s="251"/>
      <c r="H100" s="251"/>
      <c r="I100" s="251"/>
      <c r="J100" s="251"/>
      <c r="K100" s="251"/>
      <c r="L100" s="251"/>
      <c r="M100" s="251"/>
      <c r="N100" s="252"/>
    </row>
    <row r="101" spans="1:16" s="59" customFormat="1" ht="159.94999999999999" customHeight="1">
      <c r="A101" s="243">
        <f>A100+1</f>
        <v>7</v>
      </c>
      <c r="B101" s="244" t="s">
        <v>192</v>
      </c>
      <c r="C101" s="250" t="s">
        <v>209</v>
      </c>
      <c r="D101" s="251"/>
      <c r="E101" s="251"/>
      <c r="F101" s="251"/>
      <c r="G101" s="251"/>
      <c r="H101" s="251"/>
      <c r="I101" s="251"/>
      <c r="J101" s="251"/>
      <c r="K101" s="251"/>
      <c r="L101" s="251"/>
      <c r="M101" s="251"/>
      <c r="N101" s="252"/>
    </row>
    <row r="102" spans="1:16" s="59" customFormat="1" ht="300" customHeight="1">
      <c r="A102" s="255">
        <f t="shared" ref="A102" si="4">A101+1</f>
        <v>8</v>
      </c>
      <c r="B102" s="257" t="s">
        <v>194</v>
      </c>
      <c r="C102" s="250" t="s">
        <v>210</v>
      </c>
      <c r="D102" s="251"/>
      <c r="E102" s="251"/>
      <c r="F102" s="251"/>
      <c r="G102" s="251"/>
      <c r="H102" s="251"/>
      <c r="I102" s="251"/>
      <c r="J102" s="251"/>
      <c r="K102" s="251"/>
      <c r="L102" s="251"/>
      <c r="M102" s="251"/>
      <c r="N102" s="252"/>
    </row>
    <row r="103" spans="1:16" s="59" customFormat="1" ht="260.10000000000002" customHeight="1">
      <c r="A103" s="256"/>
      <c r="B103" s="258"/>
      <c r="C103" s="250" t="s">
        <v>211</v>
      </c>
      <c r="D103" s="251"/>
      <c r="E103" s="251"/>
      <c r="F103" s="251"/>
      <c r="G103" s="251"/>
      <c r="H103" s="251"/>
      <c r="I103" s="251"/>
      <c r="J103" s="251"/>
      <c r="K103" s="251"/>
      <c r="L103" s="251"/>
      <c r="M103" s="251"/>
      <c r="N103" s="252"/>
    </row>
    <row r="104" spans="1:16" ht="99.95" customHeight="1">
      <c r="A104" s="353" t="str">
        <f>B14</f>
        <v>Numer ewidencyjny wniosku:</v>
      </c>
      <c r="B104" s="353"/>
      <c r="C104" s="134">
        <f>D14</f>
        <v>0</v>
      </c>
      <c r="D104" s="135"/>
      <c r="E104" s="135"/>
      <c r="F104" s="135"/>
      <c r="G104" s="135"/>
      <c r="H104" s="135"/>
      <c r="I104" s="135"/>
      <c r="J104" s="135"/>
      <c r="K104" s="135"/>
    </row>
    <row r="105" spans="1:16" ht="99.95" customHeight="1" thickBot="1">
      <c r="A105" s="86"/>
      <c r="B105" s="138"/>
      <c r="C105" s="338" t="s">
        <v>123</v>
      </c>
      <c r="D105" s="338"/>
      <c r="E105" s="338"/>
      <c r="F105" s="338"/>
      <c r="G105" s="338"/>
      <c r="H105" s="338"/>
      <c r="I105" s="338"/>
      <c r="J105" s="338"/>
      <c r="K105" s="204"/>
      <c r="L105" s="139"/>
      <c r="M105" s="137"/>
      <c r="N105" s="137"/>
      <c r="O105" s="137"/>
      <c r="P105" s="137"/>
    </row>
    <row r="106" spans="1:16" ht="99.95" customHeight="1" thickTop="1">
      <c r="A106" s="136"/>
      <c r="B106" s="140"/>
      <c r="C106" s="141"/>
      <c r="D106" s="141"/>
      <c r="E106" s="332" t="s">
        <v>124</v>
      </c>
      <c r="F106" s="333"/>
      <c r="G106" s="333" t="s">
        <v>125</v>
      </c>
      <c r="H106" s="334"/>
      <c r="I106" s="142"/>
      <c r="J106" s="142"/>
      <c r="K106" s="140"/>
      <c r="L106" s="143"/>
      <c r="M106" s="137"/>
      <c r="N106" s="137"/>
      <c r="O106" s="137"/>
      <c r="P106" s="137"/>
    </row>
    <row r="107" spans="1:16" ht="99.95" customHeight="1" thickBot="1">
      <c r="A107" s="136"/>
      <c r="B107" s="182"/>
      <c r="C107" s="335"/>
      <c r="D107" s="335"/>
      <c r="E107" s="205"/>
      <c r="F107" s="206"/>
      <c r="G107" s="207"/>
      <c r="H107" s="208"/>
      <c r="I107" s="144"/>
      <c r="J107" s="144"/>
      <c r="K107" s="144"/>
      <c r="L107" s="144"/>
      <c r="M107" s="137"/>
      <c r="N107" s="137"/>
      <c r="O107" s="137"/>
      <c r="P107" s="137"/>
    </row>
    <row r="108" spans="1:16" ht="99.95" customHeight="1" thickTop="1">
      <c r="A108" s="136"/>
      <c r="B108" s="145"/>
      <c r="C108" s="339" t="s">
        <v>126</v>
      </c>
      <c r="D108" s="339"/>
      <c r="E108" s="339"/>
      <c r="F108" s="339"/>
      <c r="G108" s="339"/>
      <c r="H108" s="339"/>
      <c r="I108" s="339"/>
      <c r="J108" s="339"/>
      <c r="K108" s="146"/>
      <c r="L108" s="146"/>
      <c r="M108" s="137"/>
      <c r="N108" s="137"/>
      <c r="O108" s="137"/>
      <c r="P108" s="137"/>
    </row>
    <row r="109" spans="1:16" ht="99.95" customHeight="1">
      <c r="A109" s="136"/>
      <c r="B109" s="145"/>
      <c r="C109" s="147"/>
      <c r="D109" s="147"/>
      <c r="E109" s="340" t="s">
        <v>127</v>
      </c>
      <c r="F109" s="340"/>
      <c r="G109" s="340"/>
      <c r="H109" s="148">
        <f>J87</f>
        <v>11</v>
      </c>
      <c r="I109" s="149"/>
      <c r="J109" s="149"/>
      <c r="K109" s="149"/>
      <c r="L109" s="149"/>
      <c r="M109" s="137"/>
      <c r="N109" s="137"/>
      <c r="O109" s="137"/>
      <c r="P109" s="137"/>
    </row>
    <row r="110" spans="1:16" ht="80.099999999999994" customHeight="1">
      <c r="A110" s="136"/>
      <c r="B110" s="181" t="s">
        <v>128</v>
      </c>
      <c r="C110" s="181"/>
      <c r="E110" s="341"/>
      <c r="F110" s="341"/>
      <c r="G110" s="181" t="s">
        <v>88</v>
      </c>
      <c r="H110" s="149"/>
      <c r="I110" s="149"/>
      <c r="J110" s="149"/>
      <c r="K110" s="149"/>
      <c r="L110" s="149"/>
      <c r="M110" s="137"/>
      <c r="N110" s="137"/>
      <c r="O110" s="137"/>
      <c r="P110" s="137"/>
    </row>
    <row r="111" spans="1:16" ht="120" customHeight="1">
      <c r="A111" s="509" t="s">
        <v>226</v>
      </c>
      <c r="B111" s="509"/>
      <c r="C111" s="509"/>
      <c r="D111" s="509"/>
      <c r="E111" s="509"/>
      <c r="F111" s="509"/>
      <c r="G111" s="509"/>
      <c r="H111" s="509"/>
      <c r="I111" s="509"/>
      <c r="J111" s="509"/>
      <c r="K111" s="509"/>
      <c r="L111" s="509"/>
      <c r="M111" s="509"/>
      <c r="N111" s="509"/>
    </row>
    <row r="112" spans="1:16" ht="200.1" customHeight="1">
      <c r="A112" s="512" t="s">
        <v>227</v>
      </c>
      <c r="B112" s="512"/>
      <c r="C112" s="512"/>
      <c r="D112" s="512"/>
      <c r="E112" s="512"/>
      <c r="F112" s="512"/>
      <c r="G112" s="512"/>
      <c r="H112" s="512"/>
      <c r="I112" s="512"/>
      <c r="J112" s="512"/>
      <c r="K112" s="512"/>
      <c r="L112" s="512"/>
      <c r="M112" s="512"/>
      <c r="N112" s="512"/>
    </row>
    <row r="113" spans="1:14" ht="200.1" customHeight="1">
      <c r="B113" s="249"/>
      <c r="C113" s="510" t="s">
        <v>228</v>
      </c>
      <c r="D113" s="510"/>
      <c r="E113" s="510"/>
      <c r="F113" s="510"/>
      <c r="G113" s="510"/>
      <c r="H113" s="510"/>
      <c r="I113" s="510"/>
      <c r="J113" s="510"/>
      <c r="K113" s="510"/>
      <c r="L113" s="510"/>
      <c r="M113" s="511"/>
      <c r="N113" s="511"/>
    </row>
    <row r="122" spans="1:14" ht="28.5">
      <c r="B122" s="336"/>
      <c r="C122" s="337"/>
      <c r="D122" s="74"/>
      <c r="E122" s="93"/>
      <c r="J122" s="150"/>
    </row>
    <row r="124" spans="1:14" ht="28.5">
      <c r="A124" s="86"/>
    </row>
  </sheetData>
  <sheetProtection formatCells="0" formatColumns="0" formatRows="0" autoFilter="0"/>
  <protectedRanges>
    <protectedRange sqref="H39:I41" name="Zakres5"/>
    <protectedRange sqref="B20 A15:A33 D15:J33 B15:C19 B21:C33" name="Rozstęp1"/>
    <protectedRange sqref="A124 B122:C122 E122 J122" name="Rozstęp3"/>
    <protectedRange sqref="I79:J86" name="Rozstęp4"/>
    <protectedRange sqref="H39:I41" name="Zakres6"/>
    <protectedRange sqref="H62:J65" name="Zakres7"/>
    <protectedRange sqref="A69:J73" name="Zakres8"/>
    <protectedRange sqref="I51 H43:I50 H53:I60" name="Zakres9"/>
    <protectedRange sqref="A9:J13 A14:D14 F14:J14" name="Rozstęp1_1"/>
    <protectedRange sqref="A105" name="Rozstęp3_3"/>
  </protectedRanges>
  <mergeCells count="158">
    <mergeCell ref="A111:N111"/>
    <mergeCell ref="A112:N112"/>
    <mergeCell ref="C113:L113"/>
    <mergeCell ref="A102:A103"/>
    <mergeCell ref="B102:B103"/>
    <mergeCell ref="A97:A98"/>
    <mergeCell ref="B97:B98"/>
    <mergeCell ref="B52:H52"/>
    <mergeCell ref="C53:H53"/>
    <mergeCell ref="C54:H54"/>
    <mergeCell ref="F66:G66"/>
    <mergeCell ref="H66:J66"/>
    <mergeCell ref="A78:N78"/>
    <mergeCell ref="K79:N79"/>
    <mergeCell ref="K80:N80"/>
    <mergeCell ref="K81:N81"/>
    <mergeCell ref="C55:H55"/>
    <mergeCell ref="C56:H56"/>
    <mergeCell ref="C57:H57"/>
    <mergeCell ref="C58:H58"/>
    <mergeCell ref="C59:H59"/>
    <mergeCell ref="M62:N62"/>
    <mergeCell ref="B61:H61"/>
    <mergeCell ref="B62:H62"/>
    <mergeCell ref="K65:L65"/>
    <mergeCell ref="M65:N65"/>
    <mergeCell ref="K63:L63"/>
    <mergeCell ref="C42:H42"/>
    <mergeCell ref="C43:H43"/>
    <mergeCell ref="C44:H44"/>
    <mergeCell ref="C45:H45"/>
    <mergeCell ref="C46:H46"/>
    <mergeCell ref="C47:H47"/>
    <mergeCell ref="C48:H48"/>
    <mergeCell ref="L51:N51"/>
    <mergeCell ref="I51:K51"/>
    <mergeCell ref="C51:H51"/>
    <mergeCell ref="B6:C6"/>
    <mergeCell ref="B7:C7"/>
    <mergeCell ref="B8:C8"/>
    <mergeCell ref="D8:J8"/>
    <mergeCell ref="B1:L1"/>
    <mergeCell ref="D2:J2"/>
    <mergeCell ref="B4:C4"/>
    <mergeCell ref="B5:C5"/>
    <mergeCell ref="D14:E14"/>
    <mergeCell ref="A15:D15"/>
    <mergeCell ref="A16:J16"/>
    <mergeCell ref="D17:I17"/>
    <mergeCell ref="D18:J18"/>
    <mergeCell ref="B20:C20"/>
    <mergeCell ref="D20:J20"/>
    <mergeCell ref="B9:C9"/>
    <mergeCell ref="D9:J9"/>
    <mergeCell ref="D10:E10"/>
    <mergeCell ref="D11:E11"/>
    <mergeCell ref="D12:E12"/>
    <mergeCell ref="D13:E13"/>
    <mergeCell ref="B28:J28"/>
    <mergeCell ref="B29:J29"/>
    <mergeCell ref="B30:J30"/>
    <mergeCell ref="B31:J31"/>
    <mergeCell ref="C32:D32"/>
    <mergeCell ref="E32:F32"/>
    <mergeCell ref="H32:J32"/>
    <mergeCell ref="D22:H22"/>
    <mergeCell ref="D23:H23"/>
    <mergeCell ref="B24:J24"/>
    <mergeCell ref="B25:J25"/>
    <mergeCell ref="B26:J26"/>
    <mergeCell ref="B27:J27"/>
    <mergeCell ref="C39:H39"/>
    <mergeCell ref="A34:N34"/>
    <mergeCell ref="B35:N35"/>
    <mergeCell ref="A36:N36"/>
    <mergeCell ref="L40:L41"/>
    <mergeCell ref="M40:M41"/>
    <mergeCell ref="N40:N41"/>
    <mergeCell ref="L37:N37"/>
    <mergeCell ref="B38:H38"/>
    <mergeCell ref="B40:B41"/>
    <mergeCell ref="C40:H41"/>
    <mergeCell ref="M63:N63"/>
    <mergeCell ref="K64:L64"/>
    <mergeCell ref="M64:N64"/>
    <mergeCell ref="B63:H63"/>
    <mergeCell ref="B64:H64"/>
    <mergeCell ref="B65:H65"/>
    <mergeCell ref="E4:K4"/>
    <mergeCell ref="E5:K5"/>
    <mergeCell ref="E6:K6"/>
    <mergeCell ref="E7:K7"/>
    <mergeCell ref="A49:N49"/>
    <mergeCell ref="A50:N50"/>
    <mergeCell ref="A51:A52"/>
    <mergeCell ref="K61:L61"/>
    <mergeCell ref="M61:N61"/>
    <mergeCell ref="K62:L62"/>
    <mergeCell ref="A40:A41"/>
    <mergeCell ref="I40:I41"/>
    <mergeCell ref="J40:J41"/>
    <mergeCell ref="K40:K41"/>
    <mergeCell ref="D33:E33"/>
    <mergeCell ref="A37:A38"/>
    <mergeCell ref="I37:K37"/>
    <mergeCell ref="C37:H37"/>
    <mergeCell ref="A68:N68"/>
    <mergeCell ref="O76:O77"/>
    <mergeCell ref="A76:A77"/>
    <mergeCell ref="D73:E73"/>
    <mergeCell ref="B74:J74"/>
    <mergeCell ref="E76:F76"/>
    <mergeCell ref="D67:E67"/>
    <mergeCell ref="F70:G70"/>
    <mergeCell ref="C72:G72"/>
    <mergeCell ref="A75:L75"/>
    <mergeCell ref="G76:N76"/>
    <mergeCell ref="K77:N77"/>
    <mergeCell ref="C76:D76"/>
    <mergeCell ref="B76:B77"/>
    <mergeCell ref="E106:F106"/>
    <mergeCell ref="G106:H106"/>
    <mergeCell ref="C107:D107"/>
    <mergeCell ref="B122:C122"/>
    <mergeCell ref="C105:J105"/>
    <mergeCell ref="C108:J108"/>
    <mergeCell ref="E109:G109"/>
    <mergeCell ref="E110:F110"/>
    <mergeCell ref="K82:N82"/>
    <mergeCell ref="K83:N83"/>
    <mergeCell ref="K84:N84"/>
    <mergeCell ref="K85:N85"/>
    <mergeCell ref="K86:N86"/>
    <mergeCell ref="K87:N87"/>
    <mergeCell ref="C101:N101"/>
    <mergeCell ref="C102:N102"/>
    <mergeCell ref="C103:N103"/>
    <mergeCell ref="C92:N92"/>
    <mergeCell ref="A89:N89"/>
    <mergeCell ref="C90:N90"/>
    <mergeCell ref="A104:B104"/>
    <mergeCell ref="B87:C87"/>
    <mergeCell ref="D88:E88"/>
    <mergeCell ref="A91:A92"/>
    <mergeCell ref="C100:N100"/>
    <mergeCell ref="A93:A94"/>
    <mergeCell ref="B93:B94"/>
    <mergeCell ref="A95:A96"/>
    <mergeCell ref="B95:B96"/>
    <mergeCell ref="B91:B92"/>
    <mergeCell ref="C97:N97"/>
    <mergeCell ref="C98:N98"/>
    <mergeCell ref="C91:N91"/>
    <mergeCell ref="C93:N93"/>
    <mergeCell ref="C94:N94"/>
    <mergeCell ref="C95:N95"/>
    <mergeCell ref="C96:N96"/>
    <mergeCell ref="C99:N99"/>
  </mergeCells>
  <printOptions horizontalCentered="1"/>
  <pageMargins left="0.15748031496062992" right="0.19685039370078741" top="0.78740157480314965" bottom="0.47244094488188981" header="0.31496062992125984" footer="0.31496062992125984"/>
  <pageSetup paperSize="9" scale="32" fitToHeight="20" orientation="landscape" r:id="rId1"/>
  <headerFooter>
    <oddHeader xml:space="preserve">&amp;L&amp;"Arial,Pogrubiony"&amp;22Karta informacyjna dla Wnioskodawcy RPOWŚ 2014-2020
&amp;C&amp;G&amp;R&amp;"Arial,Pogrubiony"&amp;20Wynik Ponownej Oceny Merytorycznej dla Działania 4.5. RPOWŚ 2014-2020&amp;"Arial,Normalny"&amp;10
</oddHeader>
    <oddFooter xml:space="preserve">&amp;C&amp;18Strona &amp;P z &amp;N
 </oddFooter>
  </headerFooter>
  <rowBreaks count="2" manualBreakCount="2">
    <brk id="88" max="13" man="1"/>
    <brk id="94" max="13" man="1"/>
  </rowBreaks>
  <drawing r:id="rId2"/>
  <legacyDrawingHF r:id="rId3"/>
</worksheet>
</file>

<file path=xl/worksheets/sheet4.xml><?xml version="1.0" encoding="utf-8"?>
<worksheet xmlns="http://schemas.openxmlformats.org/spreadsheetml/2006/main" xmlns:r="http://schemas.openxmlformats.org/officeDocument/2006/relationships">
  <sheetPr>
    <pageSetUpPr fitToPage="1"/>
  </sheetPr>
  <dimension ref="A1:E41"/>
  <sheetViews>
    <sheetView view="pageBreakPreview" topLeftCell="A9" zoomScale="20" zoomScaleNormal="40" zoomScaleSheetLayoutView="20" workbookViewId="0">
      <selection activeCell="C27" sqref="C27"/>
    </sheetView>
  </sheetViews>
  <sheetFormatPr defaultColWidth="60.625" defaultRowHeight="14.25"/>
  <cols>
    <col min="1" max="1" width="191.375" style="213" customWidth="1"/>
    <col min="3" max="3" width="180.625" customWidth="1"/>
  </cols>
  <sheetData>
    <row r="1" spans="1:5" ht="399.95" customHeight="1">
      <c r="A1" s="441" t="s">
        <v>0</v>
      </c>
      <c r="B1" s="448" t="str">
        <f>'Karta inf. dla Wnioskodawcy'!D4</f>
        <v xml:space="preserve">9a: </v>
      </c>
      <c r="C1" s="444" t="str">
        <f>'Karta inf. dla Wnioskodawcy'!E4</f>
        <v>Inwestycje w infrastrukturę zdrowotną i społeczną, które przyczyniają się do rozwoju krajowego, regionalnego i lokalnego, zmniejszania nierówności w zakresie stanu zdrowia, promowanie włączenia społecznego poprzez lepszy dostęp do usług społecznych, kulturalnych i rekreacyjnych, oraz przejścia z usług instytucjonalnych na usługi na poziomie społeczności lokalnych</v>
      </c>
      <c r="D1" s="444"/>
      <c r="E1" s="444"/>
    </row>
    <row r="2" spans="1:5" ht="180" customHeight="1">
      <c r="A2" s="442" t="s">
        <v>1</v>
      </c>
      <c r="B2" s="445" t="str">
        <f>'Karta inf. dla Wnioskodawcy'!D5</f>
        <v xml:space="preserve">7. </v>
      </c>
      <c r="C2" s="446" t="str">
        <f>'Karta inf. dla Wnioskodawcy'!E5</f>
        <v>Sprawne usługi publiczne</v>
      </c>
      <c r="D2" s="447"/>
      <c r="E2" s="447"/>
    </row>
    <row r="3" spans="1:5" ht="180" customHeight="1">
      <c r="A3" s="442" t="s">
        <v>2</v>
      </c>
      <c r="B3" s="445" t="str">
        <f>'Karta inf. dla Wnioskodawcy'!D6</f>
        <v xml:space="preserve">7.3:  </v>
      </c>
      <c r="C3" s="446" t="str">
        <f>'Karta inf. dla Wnioskodawcy'!E6</f>
        <v>Infrastruktura zdrowotna i społeczna</v>
      </c>
      <c r="D3" s="447"/>
      <c r="E3" s="447"/>
    </row>
    <row r="4" spans="1:5" ht="180" customHeight="1">
      <c r="A4" s="443" t="s">
        <v>3</v>
      </c>
      <c r="B4" s="448"/>
      <c r="C4" s="449" t="str">
        <f>'Karta inf. dla Wnioskodawcy'!E7</f>
        <v>Inwestycje w infrastrukturę usług społecznych</v>
      </c>
      <c r="D4" s="447"/>
      <c r="E4" s="447"/>
    </row>
    <row r="5" spans="1:5" ht="180" customHeight="1">
      <c r="A5" s="443" t="s">
        <v>4</v>
      </c>
      <c r="B5" s="450"/>
      <c r="C5" s="451" t="str">
        <f>'Karta inf. dla Wnioskodawcy'!D8</f>
        <v>xxx</v>
      </c>
      <c r="D5" s="450"/>
      <c r="E5" s="450"/>
    </row>
    <row r="6" spans="1:5" ht="180" customHeight="1">
      <c r="A6" s="438" t="s">
        <v>5</v>
      </c>
      <c r="B6" s="452"/>
      <c r="C6" s="453" t="str">
        <f>'Karta inf. dla Wnioskodawcy'!D9</f>
        <v>yyy</v>
      </c>
      <c r="D6" s="452"/>
      <c r="E6" s="452"/>
    </row>
    <row r="7" spans="1:5" ht="180" customHeight="1">
      <c r="A7" s="438" t="s">
        <v>92</v>
      </c>
      <c r="B7" s="454"/>
      <c r="C7" s="455" t="str">
        <f>'Karta inf. dla Wnioskodawcy'!D8</f>
        <v>xxx</v>
      </c>
      <c r="D7" s="456"/>
      <c r="E7" s="456"/>
    </row>
    <row r="8" spans="1:5" ht="180" customHeight="1">
      <c r="A8" s="438" t="s">
        <v>6</v>
      </c>
      <c r="B8" s="454"/>
      <c r="C8" s="455" t="str">
        <f>'Karta inf. dla Wnioskodawcy'!D9</f>
        <v>yyy</v>
      </c>
      <c r="D8" s="456"/>
      <c r="E8" s="456"/>
    </row>
    <row r="9" spans="1:5" ht="180" customHeight="1">
      <c r="A9" s="438" t="s">
        <v>7</v>
      </c>
      <c r="B9" s="454"/>
      <c r="C9" s="457">
        <f>'Karta inf. dla Wnioskodawcy'!D10</f>
        <v>4444</v>
      </c>
      <c r="D9" s="458"/>
      <c r="E9" s="459"/>
    </row>
    <row r="10" spans="1:5" ht="180" customHeight="1">
      <c r="A10" s="439" t="s">
        <v>6</v>
      </c>
      <c r="B10" s="454"/>
      <c r="C10" s="457">
        <f>'Karta inf. dla Wnioskodawcy'!D11</f>
        <v>3333</v>
      </c>
      <c r="D10" s="454"/>
      <c r="E10" s="454"/>
    </row>
    <row r="11" spans="1:5" ht="180" customHeight="1">
      <c r="A11" s="439" t="s">
        <v>7</v>
      </c>
      <c r="B11" s="454"/>
      <c r="C11" s="457">
        <f>'Karta inf. dla Wnioskodawcy'!D12</f>
        <v>111</v>
      </c>
      <c r="D11" s="454"/>
      <c r="E11" s="454"/>
    </row>
    <row r="12" spans="1:5" ht="180" customHeight="1">
      <c r="A12" s="440" t="str">
        <f>'Karta inf. dla Wnioskodawcy'!B13</f>
        <v xml:space="preserve">- w tym EFRR: </v>
      </c>
      <c r="B12" s="454"/>
      <c r="C12" s="454"/>
      <c r="D12" s="454"/>
      <c r="E12" s="454"/>
    </row>
    <row r="13" spans="1:5" ht="408.95" customHeight="1" thickBot="1">
      <c r="A13" s="460" t="s">
        <v>154</v>
      </c>
      <c r="B13" s="460"/>
      <c r="C13" s="460"/>
      <c r="D13" s="460"/>
      <c r="E13" s="460"/>
    </row>
    <row r="14" spans="1:5" ht="240" customHeight="1" thickTop="1" thickBot="1">
      <c r="A14" s="461"/>
      <c r="B14" s="462" t="s">
        <v>144</v>
      </c>
      <c r="C14" s="462"/>
      <c r="D14" s="463" t="s">
        <v>124</v>
      </c>
      <c r="E14" s="464" t="s">
        <v>125</v>
      </c>
    </row>
    <row r="15" spans="1:5" ht="159.94999999999999" customHeight="1" thickTop="1">
      <c r="A15" s="465" t="s">
        <v>142</v>
      </c>
      <c r="B15" s="466"/>
      <c r="C15" s="466"/>
      <c r="D15" s="467"/>
      <c r="E15" s="468"/>
    </row>
    <row r="16" spans="1:5" ht="159.94999999999999" customHeight="1">
      <c r="A16" s="469" t="s">
        <v>145</v>
      </c>
      <c r="B16" s="470"/>
      <c r="C16" s="471"/>
      <c r="D16" s="472"/>
      <c r="E16" s="473"/>
    </row>
    <row r="17" spans="1:5" ht="159.94999999999999" customHeight="1" thickBot="1">
      <c r="A17" s="474" t="s">
        <v>219</v>
      </c>
      <c r="B17" s="475"/>
      <c r="C17" s="476"/>
      <c r="D17" s="477"/>
      <c r="E17" s="478"/>
    </row>
    <row r="18" spans="1:5" ht="408.95" customHeight="1" thickTop="1" thickBot="1">
      <c r="A18" s="437" t="s">
        <v>143</v>
      </c>
      <c r="B18" s="437"/>
      <c r="C18" s="437"/>
      <c r="D18" s="437"/>
      <c r="E18" s="437"/>
    </row>
    <row r="19" spans="1:5" ht="240" customHeight="1" thickTop="1" thickBot="1">
      <c r="A19" s="479"/>
      <c r="B19" s="462" t="s">
        <v>144</v>
      </c>
      <c r="C19" s="462"/>
      <c r="D19" s="462"/>
      <c r="E19" s="464" t="s">
        <v>162</v>
      </c>
    </row>
    <row r="20" spans="1:5" ht="180" customHeight="1" thickTop="1">
      <c r="A20" s="465" t="s">
        <v>142</v>
      </c>
      <c r="B20" s="480">
        <f>B15</f>
        <v>0</v>
      </c>
      <c r="C20" s="480"/>
      <c r="D20" s="480"/>
      <c r="E20" s="481">
        <f>'Oceniający 1'!J65</f>
        <v>14</v>
      </c>
    </row>
    <row r="21" spans="1:5" ht="180" customHeight="1">
      <c r="A21" s="469" t="s">
        <v>145</v>
      </c>
      <c r="B21" s="482">
        <f>B16</f>
        <v>0</v>
      </c>
      <c r="C21" s="482"/>
      <c r="D21" s="482"/>
      <c r="E21" s="483">
        <f>'Oceniający 2'!J66</f>
        <v>14</v>
      </c>
    </row>
    <row r="22" spans="1:5" ht="180" customHeight="1">
      <c r="A22" s="469" t="s">
        <v>219</v>
      </c>
      <c r="B22" s="484"/>
      <c r="C22" s="484"/>
      <c r="D22" s="484"/>
      <c r="E22" s="485"/>
    </row>
    <row r="23" spans="1:5" ht="180" customHeight="1">
      <c r="A23" s="469" t="s">
        <v>146</v>
      </c>
      <c r="B23" s="484"/>
      <c r="C23" s="484"/>
      <c r="D23" s="484"/>
      <c r="E23" s="485"/>
    </row>
    <row r="24" spans="1:5" ht="180" customHeight="1" thickBot="1">
      <c r="A24" s="474" t="s">
        <v>147</v>
      </c>
      <c r="B24" s="486"/>
      <c r="C24" s="486"/>
      <c r="D24" s="486"/>
      <c r="E24" s="487"/>
    </row>
    <row r="25" spans="1:5" ht="180" customHeight="1" thickTop="1">
      <c r="A25" s="488"/>
      <c r="B25" s="454"/>
      <c r="C25" s="454"/>
      <c r="D25" s="454"/>
      <c r="E25" s="454"/>
    </row>
    <row r="26" spans="1:5" ht="180" customHeight="1">
      <c r="A26" s="488"/>
      <c r="B26" s="454"/>
      <c r="C26" s="454"/>
      <c r="D26" s="454"/>
      <c r="E26" s="454"/>
    </row>
    <row r="27" spans="1:5" ht="320.10000000000002" customHeight="1">
      <c r="A27" s="489" t="s">
        <v>148</v>
      </c>
      <c r="B27" s="490"/>
      <c r="C27" s="454"/>
      <c r="D27" s="454"/>
      <c r="E27" s="454"/>
    </row>
    <row r="28" spans="1:5" ht="320.10000000000002" customHeight="1">
      <c r="A28" s="489" t="s">
        <v>88</v>
      </c>
      <c r="B28" s="491" t="s">
        <v>155</v>
      </c>
      <c r="C28" s="454"/>
      <c r="D28" s="218"/>
    </row>
    <row r="29" spans="1:5" ht="408.95" customHeight="1">
      <c r="A29" s="492"/>
      <c r="B29" s="493" t="s">
        <v>149</v>
      </c>
      <c r="C29" s="490"/>
      <c r="D29" s="217"/>
    </row>
    <row r="30" spans="1:5" ht="150" customHeight="1">
      <c r="A30" s="493"/>
      <c r="B30" s="493" t="s">
        <v>156</v>
      </c>
      <c r="C30" s="493" t="s">
        <v>157</v>
      </c>
      <c r="D30" s="217"/>
    </row>
    <row r="31" spans="1:5" ht="99.95" customHeight="1">
      <c r="A31" s="493"/>
      <c r="B31" s="494" t="s">
        <v>158</v>
      </c>
      <c r="C31" s="494" t="s">
        <v>160</v>
      </c>
      <c r="D31" s="217"/>
    </row>
    <row r="32" spans="1:5" ht="180" customHeight="1">
      <c r="A32" s="493"/>
      <c r="B32" s="493" t="s">
        <v>159</v>
      </c>
      <c r="C32" s="494" t="s">
        <v>160</v>
      </c>
      <c r="D32" s="217"/>
    </row>
    <row r="33" spans="1:3" ht="120" customHeight="1">
      <c r="A33" s="216" t="s">
        <v>161</v>
      </c>
      <c r="B33" s="215" t="s">
        <v>150</v>
      </c>
      <c r="C33" s="214"/>
    </row>
    <row r="34" spans="1:3" ht="31.5">
      <c r="A34" s="210"/>
    </row>
    <row r="35" spans="1:3" ht="31.5">
      <c r="A35" s="210"/>
    </row>
    <row r="36" spans="1:3" ht="31.5">
      <c r="A36" s="210"/>
    </row>
    <row r="37" spans="1:3" ht="31.5">
      <c r="A37" s="211"/>
    </row>
    <row r="38" spans="1:3" ht="31.5">
      <c r="A38" s="211"/>
    </row>
    <row r="39" spans="1:3" ht="31.5">
      <c r="A39" s="211"/>
    </row>
    <row r="40" spans="1:3">
      <c r="A40" s="209"/>
    </row>
    <row r="41" spans="1:3">
      <c r="A41" s="212"/>
    </row>
  </sheetData>
  <protectedRanges>
    <protectedRange sqref="A13 A10:A12" name="Rozstęp1_1_2_1"/>
    <protectedRange sqref="A6:A9 B6:C6 D6:E9" name="Rozstęp1_1"/>
  </protectedRanges>
  <mergeCells count="13">
    <mergeCell ref="C1:E1"/>
    <mergeCell ref="A13:E13"/>
    <mergeCell ref="A18:E18"/>
    <mergeCell ref="B14:C14"/>
    <mergeCell ref="B15:C15"/>
    <mergeCell ref="B16:C16"/>
    <mergeCell ref="B17:C17"/>
    <mergeCell ref="B24:D24"/>
    <mergeCell ref="B19:D19"/>
    <mergeCell ref="B20:D20"/>
    <mergeCell ref="B21:D21"/>
    <mergeCell ref="B22:D22"/>
    <mergeCell ref="B23:D23"/>
  </mergeCells>
  <printOptions horizontalCentered="1"/>
  <pageMargins left="0.70866141732283472" right="0.70866141732283472" top="0.74803149606299213" bottom="0.74803149606299213" header="0.31496062992125984" footer="0.31496062992125984"/>
  <pageSetup paperSize="9" scale="10" orientation="portrait" r:id="rId1"/>
  <headerFooter>
    <oddHeader>&amp;L&amp;48Numer ewidencyjny wniosku: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2</vt:i4>
      </vt:variant>
    </vt:vector>
  </HeadingPairs>
  <TitlesOfParts>
    <vt:vector size="6" baseType="lpstr">
      <vt:lpstr>Oceniający 1</vt:lpstr>
      <vt:lpstr>Oceniający 2</vt:lpstr>
      <vt:lpstr>Karta inf. dla Wnioskodawcy</vt:lpstr>
      <vt:lpstr>wynik oceny</vt:lpstr>
      <vt:lpstr>'Karta inf. dla Wnioskodawcy'!Obszar_wydruku</vt:lpstr>
      <vt:lpstr>'wynik oceny'!Obszar_wydruku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Tomasz Zakrzewski</dc:creator>
  <cp:lastModifiedBy> Tomasz Zakrzewski</cp:lastModifiedBy>
  <cp:lastPrinted>2016-05-11T06:35:35Z</cp:lastPrinted>
  <dcterms:created xsi:type="dcterms:W3CDTF">2016-04-20T07:24:00Z</dcterms:created>
  <dcterms:modified xsi:type="dcterms:W3CDTF">2016-05-11T08:28:43Z</dcterms:modified>
</cp:coreProperties>
</file>